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ydatki IV kw.2009r." sheetId="1" r:id="rId1"/>
  </sheets>
  <definedNames>
    <definedName name="BODY" localSheetId="0">'wydatki IV kw.2009r.'!$A$8:$F$8</definedName>
    <definedName name="BODY">#REF!</definedName>
    <definedName name="_xlnm.Print_Area" localSheetId="0">'wydatki IV kw.2009r.'!$A$1:$F$799</definedName>
    <definedName name="REPORTHEADER" localSheetId="0">'wydatki IV kw.2009r.'!$A$1:$F$5</definedName>
    <definedName name="REPORTHEADER">#REF!</definedName>
  </definedNames>
  <calcPr fullCalcOnLoad="1"/>
</workbook>
</file>

<file path=xl/sharedStrings.xml><?xml version="1.0" encoding="utf-8"?>
<sst xmlns="http://schemas.openxmlformats.org/spreadsheetml/2006/main" count="1263" uniqueCount="647">
  <si>
    <t>Dział</t>
  </si>
  <si>
    <t>Rozdział</t>
  </si>
  <si>
    <t>Plan</t>
  </si>
  <si>
    <t>010</t>
  </si>
  <si>
    <t>01010</t>
  </si>
  <si>
    <t>4300</t>
  </si>
  <si>
    <t>4430</t>
  </si>
  <si>
    <t>4580</t>
  </si>
  <si>
    <t>6050</t>
  </si>
  <si>
    <t>01030</t>
  </si>
  <si>
    <t>2850</t>
  </si>
  <si>
    <t>01095</t>
  </si>
  <si>
    <t>400</t>
  </si>
  <si>
    <t>40002</t>
  </si>
  <si>
    <t>600</t>
  </si>
  <si>
    <t>60004</t>
  </si>
  <si>
    <t>4330</t>
  </si>
  <si>
    <t>60016</t>
  </si>
  <si>
    <t>3020</t>
  </si>
  <si>
    <t>4010</t>
  </si>
  <si>
    <t>4040</t>
  </si>
  <si>
    <t>4110</t>
  </si>
  <si>
    <t>4120</t>
  </si>
  <si>
    <t>4170</t>
  </si>
  <si>
    <t>4210</t>
  </si>
  <si>
    <t>4270</t>
  </si>
  <si>
    <t>4440</t>
  </si>
  <si>
    <t>4590</t>
  </si>
  <si>
    <t>60095</t>
  </si>
  <si>
    <t>700</t>
  </si>
  <si>
    <t>70004</t>
  </si>
  <si>
    <t>4260</t>
  </si>
  <si>
    <t>4610</t>
  </si>
  <si>
    <t>6060</t>
  </si>
  <si>
    <t>70005</t>
  </si>
  <si>
    <t>710</t>
  </si>
  <si>
    <t>71004</t>
  </si>
  <si>
    <t>750</t>
  </si>
  <si>
    <t>75011</t>
  </si>
  <si>
    <t>75022</t>
  </si>
  <si>
    <t>3030</t>
  </si>
  <si>
    <t>4410</t>
  </si>
  <si>
    <t>75023</t>
  </si>
  <si>
    <t>4140</t>
  </si>
  <si>
    <t>4240</t>
  </si>
  <si>
    <t>4280</t>
  </si>
  <si>
    <t>4350</t>
  </si>
  <si>
    <t>4530</t>
  </si>
  <si>
    <t>75075</t>
  </si>
  <si>
    <t>3040</t>
  </si>
  <si>
    <t>75095</t>
  </si>
  <si>
    <t>3070</t>
  </si>
  <si>
    <t>751</t>
  </si>
  <si>
    <t>75101</t>
  </si>
  <si>
    <t>754</t>
  </si>
  <si>
    <t>75412</t>
  </si>
  <si>
    <t>2820</t>
  </si>
  <si>
    <t>75495</t>
  </si>
  <si>
    <t>756</t>
  </si>
  <si>
    <t>75647</t>
  </si>
  <si>
    <t>757</t>
  </si>
  <si>
    <t>75702</t>
  </si>
  <si>
    <t>8070</t>
  </si>
  <si>
    <t>758</t>
  </si>
  <si>
    <t>801</t>
  </si>
  <si>
    <t>80101</t>
  </si>
  <si>
    <t>4427</t>
  </si>
  <si>
    <t>4480</t>
  </si>
  <si>
    <t>80103</t>
  </si>
  <si>
    <t>80104</t>
  </si>
  <si>
    <t>2540</t>
  </si>
  <si>
    <t>80110</t>
  </si>
  <si>
    <t>80113</t>
  </si>
  <si>
    <t>80146</t>
  </si>
  <si>
    <t>80195</t>
  </si>
  <si>
    <t>851</t>
  </si>
  <si>
    <t>85154</t>
  </si>
  <si>
    <t>2830</t>
  </si>
  <si>
    <t>85158</t>
  </si>
  <si>
    <t>85195</t>
  </si>
  <si>
    <t>852</t>
  </si>
  <si>
    <t>85202</t>
  </si>
  <si>
    <t>85212</t>
  </si>
  <si>
    <t>3110</t>
  </si>
  <si>
    <t>85213</t>
  </si>
  <si>
    <t>4130</t>
  </si>
  <si>
    <t>85214</t>
  </si>
  <si>
    <t>85215</t>
  </si>
  <si>
    <t>85219</t>
  </si>
  <si>
    <t>85295</t>
  </si>
  <si>
    <t>854</t>
  </si>
  <si>
    <t>85401</t>
  </si>
  <si>
    <t>85415</t>
  </si>
  <si>
    <t>3240</t>
  </si>
  <si>
    <t>85495</t>
  </si>
  <si>
    <t>900</t>
  </si>
  <si>
    <t>90001</t>
  </si>
  <si>
    <t>90002</t>
  </si>
  <si>
    <t>90003</t>
  </si>
  <si>
    <t>90013</t>
  </si>
  <si>
    <t>90015</t>
  </si>
  <si>
    <t>90095</t>
  </si>
  <si>
    <t>921</t>
  </si>
  <si>
    <t>92105</t>
  </si>
  <si>
    <t>92109</t>
  </si>
  <si>
    <t>92116</t>
  </si>
  <si>
    <t>2480</t>
  </si>
  <si>
    <t>926</t>
  </si>
  <si>
    <t>92605</t>
  </si>
  <si>
    <t>92695</t>
  </si>
  <si>
    <t>Objaśnienia</t>
  </si>
  <si>
    <t>Wykonanie</t>
  </si>
  <si>
    <t xml:space="preserve">w zł </t>
  </si>
  <si>
    <t>§</t>
  </si>
  <si>
    <t>ROLNICTWO I ŁOWIECTWO</t>
  </si>
  <si>
    <t>Razem dział:</t>
  </si>
  <si>
    <t>OGÓŁEM</t>
  </si>
  <si>
    <t>Infrastruktura wodociągowa i sanitacyjna wsi</t>
  </si>
  <si>
    <t xml:space="preserve"> Izby rolnicze</t>
  </si>
  <si>
    <t>WYTWARZANIE I ZAOPATRYWANIE W ENERGIĘ</t>
  </si>
  <si>
    <t>Dostarczanie wody</t>
  </si>
  <si>
    <t xml:space="preserve"> TRANSPORT  I  ŁĄCZNOŚĆ</t>
  </si>
  <si>
    <t xml:space="preserve"> Lokalny transport zbiorowy</t>
  </si>
  <si>
    <t xml:space="preserve"> Drogi publiczne gminne</t>
  </si>
  <si>
    <t xml:space="preserve"> Pozostała działalność</t>
  </si>
  <si>
    <t xml:space="preserve"> GOSPODARKA  MIESZKANIOWA</t>
  </si>
  <si>
    <t>Promocja jednostek samorządu terytorialnego</t>
  </si>
  <si>
    <t>wynagrodzenia osobowe</t>
  </si>
  <si>
    <t>wynagrodzenia bezosobowe</t>
  </si>
  <si>
    <t>podróże służbowe krajowe</t>
  </si>
  <si>
    <t>Pozostała działalność</t>
  </si>
  <si>
    <t>DOCHODY OD OSÓB PRAWNYCH, OD OSÓB FIZ. I OD</t>
  </si>
  <si>
    <t>ORAZ WYDATKI ZWIĄZANE Z ICH POBOREM</t>
  </si>
  <si>
    <t xml:space="preserve">Pobór podatków, opłat i niepodatkowych </t>
  </si>
  <si>
    <t>należności budżetowych</t>
  </si>
  <si>
    <t>zakup usług zdrowotnych</t>
  </si>
  <si>
    <t xml:space="preserve"> Przeciwdziałanie alkoholizmowi </t>
  </si>
  <si>
    <t>nagrody konkursowe</t>
  </si>
  <si>
    <t xml:space="preserve"> Izby wytrzeźwień</t>
  </si>
  <si>
    <t xml:space="preserve">Świadczenia rodzinne, zaliczka alimentacyjna </t>
  </si>
  <si>
    <t>oraz składki na ubezapieczenia emerytalne i rentowe</t>
  </si>
  <si>
    <t>z ubezpieczenia społecznego</t>
  </si>
  <si>
    <t>pobierające niektóre świad. z pomocy społ.</t>
  </si>
  <si>
    <t>oraz niektóre świadczenia rodzinne</t>
  </si>
  <si>
    <t>pozostałe odsetki</t>
  </si>
  <si>
    <t>badania okresowe pracowników</t>
  </si>
  <si>
    <t>Pomoc materialna dla uczniów</t>
  </si>
  <si>
    <t>Oczyszczanie miast i wsi</t>
  </si>
  <si>
    <t>Schroniska dla zwierząt</t>
  </si>
  <si>
    <t>um.na przyjmowanie zwierząt z terenu Gminy Lubicz</t>
  </si>
  <si>
    <t>do Miejskiego Schroniska dla Zwierząt w Toruniu</t>
  </si>
  <si>
    <t>odpisy na ZFSŚ</t>
  </si>
  <si>
    <t xml:space="preserve"> KULTURA  I  OCHRONA  DZIEDZICTWA</t>
  </si>
  <si>
    <t xml:space="preserve"> NARODOWEGO</t>
  </si>
  <si>
    <t xml:space="preserve"> Pozostałe zadania w zakresie kultury</t>
  </si>
  <si>
    <t xml:space="preserve"> Domy i ośrodki kultury, świetlice i kluby</t>
  </si>
  <si>
    <t xml:space="preserve"> Biblioteki</t>
  </si>
  <si>
    <t xml:space="preserve"> KULTURA  FIZYCZNA  I  SPORT</t>
  </si>
  <si>
    <t xml:space="preserve"> Zadania w zakresie kultury fizycznej</t>
  </si>
  <si>
    <t xml:space="preserve"> i sportu</t>
  </si>
  <si>
    <t>wynagrodzenie bezosobowe</t>
  </si>
  <si>
    <t xml:space="preserve">Realizację wydatków budżetowych w poszczególnych działach przedstawia poniższe  </t>
  </si>
  <si>
    <t>zestawienie</t>
  </si>
  <si>
    <t>ELEKTRYCZNĄ GAZ I WODĘ</t>
  </si>
  <si>
    <t xml:space="preserve">zakup materiałów i wyposażenia </t>
  </si>
  <si>
    <t>podatek od nieruchomości</t>
  </si>
  <si>
    <t>usługi zbiorowego transportu pasażers.na terenie gminy</t>
  </si>
  <si>
    <t>dodatkowe wynagrodzenia roczne</t>
  </si>
  <si>
    <t>składki na ubezpieczenia społeczne</t>
  </si>
  <si>
    <t>składki na Fundusz Pracy</t>
  </si>
  <si>
    <t>odpisy na ZFŚS</t>
  </si>
  <si>
    <t>odszkodowania dla osób fiz. wypłacone za przejęte grunty</t>
  </si>
  <si>
    <t>oświetlenie klatek schodowych w budynkach komunalnych</t>
  </si>
  <si>
    <t>wywóz nieczystości stałych i płynnych, usługi kominiarskie,</t>
  </si>
  <si>
    <t>Gospodarka gruntami i nieruchomościami</t>
  </si>
  <si>
    <t>DZIAŁALNOŚĆ  USŁUGOWA</t>
  </si>
  <si>
    <t>Plany zagospodarowania przestrzennego</t>
  </si>
  <si>
    <t>ADMINISTRACJA  PUBLICZNA</t>
  </si>
  <si>
    <t>Urzędy wojewódzkie</t>
  </si>
  <si>
    <t>realiz. zadań zlec. gm. z zakresu administracji rząd.:</t>
  </si>
  <si>
    <t>wynagrodzenia  osobowe</t>
  </si>
  <si>
    <t>składki  na ubezpieczenia społeczne</t>
  </si>
  <si>
    <t>Rady gmin</t>
  </si>
  <si>
    <t>diety radnych</t>
  </si>
  <si>
    <t>Urzędy gmin</t>
  </si>
  <si>
    <t>świadczenia bhp</t>
  </si>
  <si>
    <t xml:space="preserve">składki na ubezpieczenia społeczne </t>
  </si>
  <si>
    <t>składki  PFRON</t>
  </si>
  <si>
    <t>usługi remontowe</t>
  </si>
  <si>
    <t>zakup usług pozostałych</t>
  </si>
  <si>
    <t>podróże służbowe krajowe ( w tym ryczałty za używanie</t>
  </si>
  <si>
    <t>prywatnych samochodów do celów służbowych)</t>
  </si>
  <si>
    <t>podatek od towarów i usług (VAT)</t>
  </si>
  <si>
    <t>diety sołtysów</t>
  </si>
  <si>
    <t>zakup energii (woda, energia elektr.)</t>
  </si>
  <si>
    <t xml:space="preserve">URZĘDY  NACZELNYCH  ORGANÓW  </t>
  </si>
  <si>
    <t>I OCHRONY  PRAWA  ORAZ  SĄDOWNICTWA</t>
  </si>
  <si>
    <t>Urzędy naczelnych organów władzy państwowej,</t>
  </si>
  <si>
    <t xml:space="preserve">kontroli i ochrony prawa </t>
  </si>
  <si>
    <t xml:space="preserve">BEZPIECZEŃSTWO PUBLICZNE   </t>
  </si>
  <si>
    <t>I OCHRONA  PRZECIWPOŻAROWA</t>
  </si>
  <si>
    <t>Ochotnicze straże pożarne</t>
  </si>
  <si>
    <t xml:space="preserve">dotacje z budżetu na ochronę p.poż. </t>
  </si>
  <si>
    <t xml:space="preserve">realizowaną przez jednostki OSP </t>
  </si>
  <si>
    <t>(art. 32 ust. 2 i 3 ustawy o ochronie p.poż.)</t>
  </si>
  <si>
    <t>odsetki od kredytów i pożyczek</t>
  </si>
  <si>
    <t>OŚWIATA  I  WYCHOWANIE</t>
  </si>
  <si>
    <t>Szkoły podstawowe</t>
  </si>
  <si>
    <t>składki. na Fundusz Pracy</t>
  </si>
  <si>
    <t>zakup pomocy naukowych, dydaktycznych i książek</t>
  </si>
  <si>
    <t xml:space="preserve">zakup usług remontowych </t>
  </si>
  <si>
    <t>usługi pozostałe</t>
  </si>
  <si>
    <t>ubezpieczenia majątkowe</t>
  </si>
  <si>
    <t xml:space="preserve">Przedszkola </t>
  </si>
  <si>
    <t>Gimnazja</t>
  </si>
  <si>
    <t>Dowożenie uczniów do szkół</t>
  </si>
  <si>
    <t>wpłaty na PFRON</t>
  </si>
  <si>
    <t xml:space="preserve">ubezpieczenia komunik., </t>
  </si>
  <si>
    <t>Dokształcanie i doskonalenie nauczycieli</t>
  </si>
  <si>
    <t>refundacja kosztów dokształcania</t>
  </si>
  <si>
    <t>4510</t>
  </si>
  <si>
    <t>4360</t>
  </si>
  <si>
    <t>4520</t>
  </si>
  <si>
    <t>4390</t>
  </si>
  <si>
    <t>4370</t>
  </si>
  <si>
    <t>4420</t>
  </si>
  <si>
    <t>4700</t>
  </si>
  <si>
    <t>4740</t>
  </si>
  <si>
    <t>4750</t>
  </si>
  <si>
    <t>75045</t>
  </si>
  <si>
    <t>3000</t>
  </si>
  <si>
    <t>90008</t>
  </si>
  <si>
    <t>dzierżawa gruntów pod kolektor bud.kanaliz.Lubicz</t>
  </si>
  <si>
    <t>opłata roczna z tyt. użytkowania gruntów wyłączonych z prod.leśnej</t>
  </si>
  <si>
    <t xml:space="preserve">przewóz osób w ramach regularnej komunik.zbiorowej świadczony </t>
  </si>
  <si>
    <t>przez prywatnych przewoźników</t>
  </si>
  <si>
    <t>opłaty z tyt.zakupu usług telekomunik.telefonii komórkowych</t>
  </si>
  <si>
    <t>zakup mater.do prac remont.budynków komunalnych oraz mater.</t>
  </si>
  <si>
    <t xml:space="preserve">do utrzymania i eksploatacji samochodu Renault </t>
  </si>
  <si>
    <t>delegacje służbowe krajowe</t>
  </si>
  <si>
    <t>opłaty z tyt.zakupu usług telekomunik.telefonii stacjonarnej</t>
  </si>
  <si>
    <t>podróże służbowe zagraniczne</t>
  </si>
  <si>
    <t>koszty postęp.sądowego i prokuratorskiego</t>
  </si>
  <si>
    <t>szkolenia pracowników</t>
  </si>
  <si>
    <t>zakup akcesoriów komputerowych, w tym programów i licencji</t>
  </si>
  <si>
    <t>Komisje poborowe</t>
  </si>
  <si>
    <t>różne wydatki na rzecz osób fizycznych</t>
  </si>
  <si>
    <t>wyd. osob. niezaliczone do uposażeń wypł. żołnierzom i funkcjonariusz.</t>
  </si>
  <si>
    <t>składki na rzecz zwiazków gmin i stowarzyszeń, ubezp.majątkowe</t>
  </si>
  <si>
    <t>zakup papieru do drukarek i kserokopiarek</t>
  </si>
  <si>
    <t>zakup tonerów do drukarek, tuszy, dyskietek, licencje na programy</t>
  </si>
  <si>
    <t>realiz. zadań zlec. prowadzenie i aktualiz. stałego rejestru wyborców</t>
  </si>
  <si>
    <t>zakup materiałów i wyposażenia</t>
  </si>
  <si>
    <t xml:space="preserve">prowizja dla sołtysów za inkaso podatków </t>
  </si>
  <si>
    <t xml:space="preserve">zakup akces.komputerowych, w tym programów i licencji </t>
  </si>
  <si>
    <t xml:space="preserve">zakup ciepła, wody, energii elektrycznej, </t>
  </si>
  <si>
    <t>opłata za wniosek o zastosow.leczenia</t>
  </si>
  <si>
    <t xml:space="preserve">szkolenia pracowników </t>
  </si>
  <si>
    <t>za usługi remontowo-budowlane</t>
  </si>
  <si>
    <t xml:space="preserve">w zakresie pozaszkolnej opieki edukacyjnej i wychowawczej </t>
  </si>
  <si>
    <t xml:space="preserve">wynagrodzenia osobowe </t>
  </si>
  <si>
    <t>zakup usług remontowych (napr.samoch,służb.)</t>
  </si>
  <si>
    <t>świadczenia społeczne - dodatki mieszkaniowe</t>
  </si>
  <si>
    <t>świadczenia społeczne</t>
  </si>
  <si>
    <t>składki na ubezpieczenia zdrowotne</t>
  </si>
  <si>
    <t>realizacja zad. zlec. gminie:</t>
  </si>
  <si>
    <t>dodatkowe wynagrodzenie roczne</t>
  </si>
  <si>
    <t>wynagrodzenia osobowe pracowników</t>
  </si>
  <si>
    <t>świadczenia rodzinne</t>
  </si>
  <si>
    <t>opłata za pobyt w DPS</t>
  </si>
  <si>
    <t>niezaliczonych do sektora finansów publ.</t>
  </si>
  <si>
    <t xml:space="preserve">dotacje na zad.zlecone dla stowarzyszeń </t>
  </si>
  <si>
    <t>OCHRONA  ZDROWIA</t>
  </si>
  <si>
    <t>i pożyczek jednostek samorządu terytorialnego</t>
  </si>
  <si>
    <t>OBSŁUGA  DŁUGU  PUBLICZNEGO</t>
  </si>
  <si>
    <t>Zasiłki i pomoc w naturze oraz składki na</t>
  </si>
  <si>
    <t>ubezpieczenia emerytalne i rentowe</t>
  </si>
  <si>
    <t>Dodatki mieszkaniowe</t>
  </si>
  <si>
    <t>Ośrodki pomocy społecznej</t>
  </si>
  <si>
    <t>EDUKACYJNA  OPIEKA  WYCHOWAWCZA</t>
  </si>
  <si>
    <t>Świetlice szkolne</t>
  </si>
  <si>
    <t>wywóz nieczystości  płynnych</t>
  </si>
  <si>
    <t>Gospodarka odpadami</t>
  </si>
  <si>
    <t>Gospodarka ściekowa i ochrona wód</t>
  </si>
  <si>
    <t>I  OCHRONA  ŚRODOWISKA</t>
  </si>
  <si>
    <t xml:space="preserve">GOSPODARKA  KOMUNALNA  </t>
  </si>
  <si>
    <t>opł. za zużycie energii elektr.-oświetl. terenu skł.odpadów w Nowej Wsi</t>
  </si>
  <si>
    <t>Oświetlenie ulic, placów i dróg</t>
  </si>
  <si>
    <t>zakup energii elektr.(oświetlenie ulic na terenie gm. Lubicz)</t>
  </si>
  <si>
    <t xml:space="preserve">konserwacja oświetlenia drogowego </t>
  </si>
  <si>
    <t>wywóz nieczystości stałych i płynnych - lokali użytkowych</t>
  </si>
  <si>
    <t>RÓŻNE ROZLICZENIA</t>
  </si>
  <si>
    <t>stypendia dla uczniów</t>
  </si>
  <si>
    <t>zakup książek fachowych</t>
  </si>
  <si>
    <t>usługi dostępu do internetu</t>
  </si>
  <si>
    <t>usługi dostepu do internetu</t>
  </si>
  <si>
    <t>4417</t>
  </si>
  <si>
    <t>4400</t>
  </si>
  <si>
    <t>opłata za wydanie interpretacji podatkowej</t>
  </si>
  <si>
    <t xml:space="preserve">naprawy i przegląd techn.samochodów, budynku administr., bad.okres.  </t>
  </si>
  <si>
    <t>obsługa inf. i bhp, prowizje bankowe, zakup znaczków poczt.</t>
  </si>
  <si>
    <t xml:space="preserve">usługi dostępu do internetu </t>
  </si>
  <si>
    <t>ubezpieczenia majątkowe, opł.za emisję gazów</t>
  </si>
  <si>
    <t>szkolenia rady pedagogicznej</t>
  </si>
  <si>
    <t xml:space="preserve">wynagrodzenie osobowe  </t>
  </si>
  <si>
    <t>opłaty z tyt.zakupu usług telekomunik.telefonii komórkowej</t>
  </si>
  <si>
    <t>zakup materiałów i art.spoż.na imprezy kulturalne</t>
  </si>
  <si>
    <t>dotacja na działalność instytucji kultury - Gminna Bibliot.Publicz.</t>
  </si>
  <si>
    <t>dotacja cel. z budżetu na finansowanie lub dofinansowanie</t>
  </si>
  <si>
    <t xml:space="preserve">zadań zleconych do realizacji stowarzyszeniom </t>
  </si>
  <si>
    <t>Ochrona różnorodności biologicznej i krajobrazu</t>
  </si>
  <si>
    <t>01041</t>
  </si>
  <si>
    <t>Program Rozwoju Obszarów Wiejskich 2007-2013</t>
  </si>
  <si>
    <t>6230</t>
  </si>
  <si>
    <t>75818</t>
  </si>
  <si>
    <t>4810</t>
  </si>
  <si>
    <t>Rezerwy ogólne i celowe</t>
  </si>
  <si>
    <t>wykon. 0 %</t>
  </si>
  <si>
    <t>2510</t>
  </si>
  <si>
    <t>80148</t>
  </si>
  <si>
    <t>Stołówki szkolne</t>
  </si>
  <si>
    <t>2910</t>
  </si>
  <si>
    <t>853</t>
  </si>
  <si>
    <t>85395</t>
  </si>
  <si>
    <t>4118</t>
  </si>
  <si>
    <t>4119</t>
  </si>
  <si>
    <t>4128</t>
  </si>
  <si>
    <t>4129</t>
  </si>
  <si>
    <t>4178</t>
  </si>
  <si>
    <t>4179</t>
  </si>
  <si>
    <t>4218</t>
  </si>
  <si>
    <t>4219</t>
  </si>
  <si>
    <t>4308</t>
  </si>
  <si>
    <t>4309</t>
  </si>
  <si>
    <t>POZOSTAŁE ZADANIA W ZAKRESIE POLITYKI SPOŁECZNEJ</t>
  </si>
  <si>
    <t>92601</t>
  </si>
  <si>
    <t>wpłaty gminy na rzecz Izb Rolniczych 2 % wpływów z pod.rolnego</t>
  </si>
  <si>
    <t>zakup energii (woda, energia elektr., gazu)</t>
  </si>
  <si>
    <t>zakup usług obejmujących wykonanie ekspertyz, analiz i opinii</t>
  </si>
  <si>
    <t xml:space="preserve">opł.z tyt.ubezpieczeń majątk., opł.komunik., znaczki opł. skarbowej </t>
  </si>
  <si>
    <t>zakup artykułów promujących Gminę Lubicz</t>
  </si>
  <si>
    <t>ogłoszenie promujące Gminę Lubicz, przygot.i wyd.art.prom.gminę</t>
  </si>
  <si>
    <t>badania wstępne, okresowe, kontrolne pracowników</t>
  </si>
  <si>
    <t xml:space="preserve">przegląd i legaliz.gaśnic, naprawy sprz.komputer.,wywóz nieczystości </t>
  </si>
  <si>
    <t>koszty postępowania sądowego (wpisy sądowe)</t>
  </si>
  <si>
    <t>rezerwa celowa na zarządzanie kryzysowe</t>
  </si>
  <si>
    <t xml:space="preserve">zakup usług remontowych     </t>
  </si>
  <si>
    <t>badania lekarskie pracowników</t>
  </si>
  <si>
    <t>podróże służbowe krajowe - program Socrates-Comenius</t>
  </si>
  <si>
    <t>podróże służbowe zagraniczne - program Socrates - Comenius</t>
  </si>
  <si>
    <t>Oddziały przedszkolne w szkołach podstawowych</t>
  </si>
  <si>
    <t xml:space="preserve">dotacja podm. dla Przedszkola Publ. "Chatka Puchatka" w Lubiczu </t>
  </si>
  <si>
    <t>odzież ochronna, środki rzeczowe bhp, ekwiwalent za pranie odzieży</t>
  </si>
  <si>
    <t>zakup usług remontowych</t>
  </si>
  <si>
    <t>zakup mater.papierniczych do sprzętu drukarskiego i urządzeń kserogr.</t>
  </si>
  <si>
    <t xml:space="preserve">dotacje na zad.zlecone dla pozost.jednostek </t>
  </si>
  <si>
    <t>opłata za pobyt osób nietrzeźwych z terenu gminy</t>
  </si>
  <si>
    <t>usługi poczt., za obsł.prawną, prowizje bankowe</t>
  </si>
  <si>
    <t>zakup papieru do kserokopiarek</t>
  </si>
  <si>
    <t xml:space="preserve">realizacja programu dożywiania </t>
  </si>
  <si>
    <t>składki na ubezpieczenia społeczne (POKL - śr.EFS)</t>
  </si>
  <si>
    <t>składki na ubezpieczenia społeczne (POKL - wkł.krajowy)</t>
  </si>
  <si>
    <t>składki na Fundusz Pracy (POKL - śr.EFS)</t>
  </si>
  <si>
    <t>składki na Fundusz Pracy (POKL - wkł.krajowy)</t>
  </si>
  <si>
    <t>wynagrodzenia bezosobowe (POKL - śr.EFS)</t>
  </si>
  <si>
    <t>wynagrodzenia bezosobowe (POKL - wkł.krajowy)</t>
  </si>
  <si>
    <t>dotacja cel. z budżetu na finans.lub dofin.zadań zlec.stowarzyszeniom</t>
  </si>
  <si>
    <t>zakup odzieży rob. i ekwiwalenty za pranie odzieży rob., zakup wody</t>
  </si>
  <si>
    <t>opłaty za wywóz nieczystości stałych, koszty likwid.dzikich wysypisk,</t>
  </si>
  <si>
    <t xml:space="preserve">opłaty za wywóz odpadów komunalnych,  opłaty za wyłapywanie </t>
  </si>
  <si>
    <t>ubezpieczenie samochodu VW i MAN</t>
  </si>
  <si>
    <t xml:space="preserve">zakup opału do ogrzew.sali gimn.szkoły podst.w Lubiczu oraz pomieszcz. </t>
  </si>
  <si>
    <t>użytkowanych przez Radę Sołecką i Klub Seniora w Lubiczu Górnym</t>
  </si>
  <si>
    <t>zakup energii elektr. i wody (sala gimn.Szkoły Podstaw.w Lubiczu</t>
  </si>
  <si>
    <t>oraz pomieszcz.użytk.przez Radę Sołecką i Klub Seniora w Lubiczu G.</t>
  </si>
  <si>
    <t xml:space="preserve">zakup usług zdrowotnych </t>
  </si>
  <si>
    <t>różne opłaty i składki</t>
  </si>
  <si>
    <t xml:space="preserve">WŁADZY  PAŃSTWOWEJ,  KONTROLI  </t>
  </si>
  <si>
    <t>INNYCH JEDN. NIE POS. OSOBOWOŚCI PRAWNEJ</t>
  </si>
  <si>
    <t>Obsługa papierów wartościow., kredytów</t>
  </si>
  <si>
    <t>Domy pomocy społecznej</t>
  </si>
  <si>
    <t>Składki na ubezpieczenie zdrowotne opłacane za osoby</t>
  </si>
  <si>
    <t>85324</t>
  </si>
  <si>
    <t>4018</t>
  </si>
  <si>
    <t>4019</t>
  </si>
  <si>
    <t>4288</t>
  </si>
  <si>
    <t>4289</t>
  </si>
  <si>
    <t>4448</t>
  </si>
  <si>
    <t>4449</t>
  </si>
  <si>
    <t>ubezpieczenia budynków, samochodu Renault Kangoo</t>
  </si>
  <si>
    <t xml:space="preserve">mater.eksploatacyjnych do samoch.Renault Kangoo, tuszy, tonerów  </t>
  </si>
  <si>
    <t>usługa radcy prawnego</t>
  </si>
  <si>
    <t>podróże służbowe krajowe (w tym ryczałt samochodowy)</t>
  </si>
  <si>
    <t>za użytkowanie programu Budżet JB Plus</t>
  </si>
  <si>
    <t xml:space="preserve">opłaty za czynnosci egzekucyjne </t>
  </si>
  <si>
    <t>zakup usług obejmujących wykonanie ekspertyz, opinii</t>
  </si>
  <si>
    <t>zakup pomocy naukowych, dydaktycznych</t>
  </si>
  <si>
    <t>kszt.w secjalnych oddział.przedszk. dzieci z dysfunkcjami rozwojow.</t>
  </si>
  <si>
    <t>zakup akcesoriów komputerowych</t>
  </si>
  <si>
    <t>podróże służbowe zagraniczne - program Socrates-Comenius</t>
  </si>
  <si>
    <t>składki PFRON</t>
  </si>
  <si>
    <t>dowóz uczniów</t>
  </si>
  <si>
    <t>prow.zajęć terapii dla osób uzależn. i współuzależn., zajęć sportowo-</t>
  </si>
  <si>
    <t xml:space="preserve">wynagrodzenia bezosobowe (dla czł.gm.komisji rozw.pr.alkoholowych, </t>
  </si>
  <si>
    <t>wynagrodzenia osobowe (realiz.Progr.Oper.Kapit.Ludz.-śr.EFS)</t>
  </si>
  <si>
    <t>wynagrodzenia osobowe (realiz.Progr.Oper.Kapit.Ludz.-wkł.krajowy)</t>
  </si>
  <si>
    <t>odpisy na ZFŚS (POKL - śr.EFS)</t>
  </si>
  <si>
    <t>odpisy na ZFŚS (POKL - wkł.kraj.)</t>
  </si>
  <si>
    <t>zakup pomocy naukowych, dydaktycznych, książek</t>
  </si>
  <si>
    <t>zakup energii elektr., ciepła, wody</t>
  </si>
  <si>
    <t>dopłaty dla odprowadzających ścieki do sieci kanaliz.,</t>
  </si>
  <si>
    <t xml:space="preserve">opłata na rzecz Urzędu Miasta Torunia za unieszkodliwianie odpadów  </t>
  </si>
  <si>
    <t>komunalnych pochodzących z terenu Gm.Lubicz</t>
  </si>
  <si>
    <t xml:space="preserve">zakup materiałów służących do prac porządkowych na ter.Gm.Lubicz </t>
  </si>
  <si>
    <t>bezpańskich psów, opł.za mat.eksploat. do sam.służb.</t>
  </si>
  <si>
    <t>POMOC SPOŁECZNA</t>
  </si>
  <si>
    <t>wydatki inwestycyjne - patrz: Finansowanie wyd.majątkowych</t>
  </si>
  <si>
    <t xml:space="preserve">koszty zw.z realiz.zwrotu rolnikom pod.akcyzowego od ON </t>
  </si>
  <si>
    <t>zwrot podatku akcyzowego od ON</t>
  </si>
  <si>
    <t xml:space="preserve">dopłaty do ceny wody </t>
  </si>
  <si>
    <t>wydatki na zakupy inwest. - patrz: Finansowanie wyd.majątkowych</t>
  </si>
  <si>
    <t>Różne jednostki obsługi gospodarki mieszkaniowej (ZDGMiK)</t>
  </si>
  <si>
    <t>i samochodowe, opł.wnosz.do Urzędu Marsz.za korzyst.ze środowiska,</t>
  </si>
  <si>
    <t>odsetki z tyt. rozterminow. zadłużenia (Nordea+BOŚ) inwestycyjnego</t>
  </si>
  <si>
    <t>spłata rat kapitałowych (Nordea + BOŚ) zobow.inwest.(Gimn.Grębocin)</t>
  </si>
  <si>
    <t>zwrot świadczeń wykon.niezgodnie z przeznaczeniem</t>
  </si>
  <si>
    <t>zwrot odsetek od dot.wykorz.niezgodnie z przeznaczeniem</t>
  </si>
  <si>
    <t xml:space="preserve">Państwowy Fundusz Rehabilitacji Osób Niepełnosprawnych (obsługa </t>
  </si>
  <si>
    <t>programu "Uczeń na wsi")</t>
  </si>
  <si>
    <t>4600</t>
  </si>
  <si>
    <t>4380</t>
  </si>
  <si>
    <t>75113</t>
  </si>
  <si>
    <t>75405</t>
  </si>
  <si>
    <t>75411</t>
  </si>
  <si>
    <t>6300</t>
  </si>
  <si>
    <t>75414</t>
  </si>
  <si>
    <t>75814</t>
  </si>
  <si>
    <t>2320</t>
  </si>
  <si>
    <t>4048</t>
  </si>
  <si>
    <t>4049</t>
  </si>
  <si>
    <t>za przył.kabl.przepomp.-kanaliz.w Krobii</t>
  </si>
  <si>
    <t>zakupione od innych j.s.t. (MZK Toruń za m-c XII/08r. I I/09r.)</t>
  </si>
  <si>
    <t xml:space="preserve">zakup odzieży rob.i ekwiwalenty za pranie odzieży, zakup wody </t>
  </si>
  <si>
    <t xml:space="preserve">do picia </t>
  </si>
  <si>
    <t xml:space="preserve">tablice, progi zwalniające, znaki drogowe, paliwo do środków transport. </t>
  </si>
  <si>
    <t xml:space="preserve">materiały do remontu dróg, znaków drogowych, wiat przystankowych, </t>
  </si>
  <si>
    <t>transport materiałów do budowy i naprawy dróg, zimowe koszty</t>
  </si>
  <si>
    <t>utrzymania dróg, naprawa i konserwacja samochodów i sprzętu,</t>
  </si>
  <si>
    <t>wydatki na zakupy inwestycyjne - patrz: Finansowanie wyd.majątk.</t>
  </si>
  <si>
    <t xml:space="preserve">różne opłaty i składki </t>
  </si>
  <si>
    <t>zakup odzieży roboczej, wody</t>
  </si>
  <si>
    <t>zak. usług obejm.inwentar. lokali, projekty, opinie techn.,przeglądy</t>
  </si>
  <si>
    <t>zakup znaków sądowych na pozwy o zapłatę należn.czynszowych</t>
  </si>
  <si>
    <t>opłaty za wypisy, wyrysy</t>
  </si>
  <si>
    <t>opłaty na rzecz budżetów jedn.sam.terytor.</t>
  </si>
  <si>
    <t>opłaty sądowe</t>
  </si>
  <si>
    <t>wyk.operatów szacunk., ogłoszenia prasowe</t>
  </si>
  <si>
    <t>zakup map topograficznych</t>
  </si>
  <si>
    <t>wpisy sądowe</t>
  </si>
  <si>
    <t xml:space="preserve">zakup usług obejmujących tłumaczenia </t>
  </si>
  <si>
    <t>zakup odzieży rob., wody</t>
  </si>
  <si>
    <t>zakup art.spoż., mat.biurowych, do wyk.tablic, śr.czystości, paliwa,</t>
  </si>
  <si>
    <t>kons.i naprawę urządz.elektrycznych, usługi kominiarskie</t>
  </si>
  <si>
    <t>Wybory do Parlamentu Europejskiego</t>
  </si>
  <si>
    <t>diety na wybory</t>
  </si>
  <si>
    <t>zakup mater.i wyposaż.na potrzeby wyborów</t>
  </si>
  <si>
    <t xml:space="preserve">wyk.tablic na wybory, pieczęcie dla obwod.komisji wyborcz., podłącz. </t>
  </si>
  <si>
    <t>linii telefon.do lokali wyborczych</t>
  </si>
  <si>
    <t>zwrot kosztów podróży służb.</t>
  </si>
  <si>
    <t>Komendy powiatowe Policji</t>
  </si>
  <si>
    <t>współfin.zakupu sztandaru dla Kom.Miejskiej Policji w Toruniu</t>
  </si>
  <si>
    <t xml:space="preserve">Komendy powiatowe Państwowej Straży Pożarnej </t>
  </si>
  <si>
    <t>dof.zakupu samoch. specjalnego dla Komendy Miejskiej PSP w Toruniu</t>
  </si>
  <si>
    <t>nagrody o charakt.szczeg.nie zalicz.do wynagrodzeń</t>
  </si>
  <si>
    <t>kary i odszkodowania wypł.na rzecz os.fiz.</t>
  </si>
  <si>
    <t>zakup samochodu ratow.-gaśn.dla OSP Złotoria</t>
  </si>
  <si>
    <t>Obrona cywilna</t>
  </si>
  <si>
    <t>nagrody na "Ogólnopolski Turniej Bezpieczeństwa o Ruchu Drogowym"</t>
  </si>
  <si>
    <t>zakup usług obejm.wykonanie ekspertyz, analiz i opinii</t>
  </si>
  <si>
    <t>koszty postępowania sądowego, opłata sądowa</t>
  </si>
  <si>
    <t>Różne rozliczenia finansowe</t>
  </si>
  <si>
    <t>i funkcjonariuszom</t>
  </si>
  <si>
    <t>dodatki mieszkan., wiejskie, odzież ochronna, świadcz.rzeczowe bhp</t>
  </si>
  <si>
    <t xml:space="preserve">dodatki mieszkaniowe, wiejskie, świadczenia bhp, </t>
  </si>
  <si>
    <t>opł.za uczęszcz.dzieci z terenu Gminy Lubicz do przedszkoli innej gm.</t>
  </si>
  <si>
    <t>zakup pomocy naukowych i książek</t>
  </si>
  <si>
    <t>za wydanie dow.rejestr i wymianę tablic rejestracyjnych</t>
  </si>
  <si>
    <t>opieka doradców metodycznych</t>
  </si>
  <si>
    <t>Polski Zw. Emerytów i Rencistów - Klub Seniora w Lubiczu  1.500 zł</t>
  </si>
  <si>
    <t>Stowarzyszenie na Rzecz Rozwoju Wsi "Rogowiacy"     450 zł</t>
  </si>
  <si>
    <t>zakup art.spoż.</t>
  </si>
  <si>
    <t>świadczenia zdrowotne dla mieszkańców Gminy Lubicz</t>
  </si>
  <si>
    <t xml:space="preserve">zakup książek </t>
  </si>
  <si>
    <t>koszty egzekucji komorniczej</t>
  </si>
  <si>
    <t>wkład własny do progr."Nauczyciel uczący się"</t>
  </si>
  <si>
    <t>dod. wynagrodzenie roczne (realiz.Progr.Oper.Kapit.Ludz.-wkł.krajowy)</t>
  </si>
  <si>
    <t>dod. wynagrodzenie roczne (realiz.Progr.Oper.Kapit.Ludz.-śr.EFS)</t>
  </si>
  <si>
    <t xml:space="preserve">zestaw komputer., projektor, ekran projekcyjny, drukarkę laserową, </t>
  </si>
  <si>
    <t>zakup usług zdrowotnych (POKL-śr.EFS)</t>
  </si>
  <si>
    <t>zakup usług zdrowotnych (POKL-wkł.kraj.)</t>
  </si>
  <si>
    <t>zakup mat.papiern.do sprzętu drukarsk.i urządzeń kserograficznych</t>
  </si>
  <si>
    <t>zakup akces.komput.,w tym programów i licencji</t>
  </si>
  <si>
    <t>na Rzecz Przeciwdział.Wyklucz.Społeczn."Synergia"  1.500 zł)</t>
  </si>
  <si>
    <t>zakup części do napr.ksera w św.świetl.-"Wioska internetowa"</t>
  </si>
  <si>
    <t>koszty zużycia energii elektr.w świetl.-"Wioska internetowa"</t>
  </si>
  <si>
    <t>koszty energii elektr. świetlic wiejskich</t>
  </si>
  <si>
    <t xml:space="preserve">wywóz nieczystości płynnych </t>
  </si>
  <si>
    <t>nadzór inwestorski - remont świetlicy wiejskiej w Brzeźnie</t>
  </si>
  <si>
    <t xml:space="preserve">remont pomieszczeń użytkowychw Lub.Górnym i kominów w budynku </t>
  </si>
  <si>
    <t>użytkowym w Grębocinie</t>
  </si>
  <si>
    <t xml:space="preserve">wymiana drzwi wejściowych w lokalu użytkowym w Lubiczu Górnym </t>
  </si>
  <si>
    <t>przewóz uczniów na basen, za prow.zajęć sportowo-rekreacyjnych</t>
  </si>
  <si>
    <t>opł.za wynajem basenu</t>
  </si>
  <si>
    <t>Obiekty sportowe (boisko Orlik Grębocin)</t>
  </si>
  <si>
    <t>6058</t>
  </si>
  <si>
    <t>6059</t>
  </si>
  <si>
    <t>wykon. 99,02 %</t>
  </si>
  <si>
    <t>wykon.  100,00 %</t>
  </si>
  <si>
    <t>60014</t>
  </si>
  <si>
    <t>wykon. 99,32 %</t>
  </si>
  <si>
    <t>wykon. 78,49 %</t>
  </si>
  <si>
    <t>wykon. 48,29 %</t>
  </si>
  <si>
    <t>wykon. 98,22 %</t>
  </si>
  <si>
    <t>wykon. 99,79 %</t>
  </si>
  <si>
    <t>wykon. 95,14 %</t>
  </si>
  <si>
    <t>wykon. 66,31 %</t>
  </si>
  <si>
    <t>wykon. 96,54 %</t>
  </si>
  <si>
    <t>wykon. 95,78 %</t>
  </si>
  <si>
    <t>wykon. 85,42 %</t>
  </si>
  <si>
    <t>85228</t>
  </si>
  <si>
    <t>wykon. 98,49 %</t>
  </si>
  <si>
    <t>4438</t>
  </si>
  <si>
    <t>4439</t>
  </si>
  <si>
    <t>wykon. 97,43 %</t>
  </si>
  <si>
    <t>3260</t>
  </si>
  <si>
    <t>wykon. 95,76 %</t>
  </si>
  <si>
    <t>90020</t>
  </si>
  <si>
    <t>wykon. 98,41 %</t>
  </si>
  <si>
    <t>wykon. 98,51 %</t>
  </si>
  <si>
    <t>wykon. 95,72 %</t>
  </si>
  <si>
    <t>Wykon. 96,63 %</t>
  </si>
  <si>
    <t>Drogi publiczne powiatowe</t>
  </si>
  <si>
    <t>pomoc fin.na bud.drogi rowerowej Złotoria - Osiek (poroz.z Pow.Toruńs.)</t>
  </si>
  <si>
    <t>wynagr.bezosob.-nadzory inwestorskie i doradztwo inwestycyjne</t>
  </si>
  <si>
    <t>i sprzętu, zakup części zamiennych do samochodów i sprzętu</t>
  </si>
  <si>
    <t>deszczowej w Lubiczu Dolnym</t>
  </si>
  <si>
    <t xml:space="preserve">remont nawierzchni dróg gminnych, awaryjna przebudowa kanalizacji </t>
  </si>
  <si>
    <t xml:space="preserve">usługa podnośnikiem koszowym, usługi geodezyjne, usługi malowania </t>
  </si>
  <si>
    <t xml:space="preserve">oznakowania na drogach </t>
  </si>
  <si>
    <t>opł.ubezp.samoch. i sprzętu</t>
  </si>
  <si>
    <t xml:space="preserve">opłata roczna z tyt.użytkow.gr.wyłącz.z prod. </t>
  </si>
  <si>
    <t xml:space="preserve">odszkod.za bezumowne korzystanie z placu magazynowego </t>
  </si>
  <si>
    <t>materiałów budowlanych PKP-Bydgoszcz</t>
  </si>
  <si>
    <t xml:space="preserve">wymiana stolarki okiennej i drzwiowej, remont pieców kaflowych, </t>
  </si>
  <si>
    <t>schodów wejściowych w budynku komunalnym</t>
  </si>
  <si>
    <t>deratyzacja, usługi podnośnikiem hydraulicznym</t>
  </si>
  <si>
    <t>oprac.opinii szacunk., ogł.pras., podział nieruch., opł.tłumacza</t>
  </si>
  <si>
    <t>zakup art. spożywczych na sesje RG, kwiatów, art.biurowych</t>
  </si>
  <si>
    <t>opłaty za udział w XXIII Zgrom.Ogóln. ZGW i X Kongr.Gmin Wiejskich</t>
  </si>
  <si>
    <t>ogłoszenie prasowe, pranumerata gazety WSPÓLNOTA</t>
  </si>
  <si>
    <t>opłata bankowa za zaświadczenie</t>
  </si>
  <si>
    <t>zak. papieru do drukarek i kserokop., akumulatora, ładowarki, art..biur.</t>
  </si>
  <si>
    <t>zakup książek na temat gm.,sponsor.filmu dok.,zdjęcia lotnicze</t>
  </si>
  <si>
    <t>do kserokopiarki, mebli do pomieszcz.biurowych, komputerów</t>
  </si>
  <si>
    <t>zakup ubrań specj.dla strażaków OSP w Lubiczu Dolnym</t>
  </si>
  <si>
    <t>udział 5 drużyn OSP w powiatowych zawodach pożarniczych, szkol.</t>
  </si>
  <si>
    <t>p.poż.straż., prenumerata miesięcznika STRAŻAK</t>
  </si>
  <si>
    <t>wypomp.wód opadowych z zalanych odc.ulic w Rogówku</t>
  </si>
  <si>
    <t>rekomp.pieniężna dla funkcjonariusz policji - Fundusz Wsparcia Policji</t>
  </si>
  <si>
    <t>zakup oleju napędowego i gazu dla Post. Policji w Lubiczu, kamizelek</t>
  </si>
  <si>
    <t>odblaskowych dla dzieci z kl.I , aparatu fotograficznego</t>
  </si>
  <si>
    <t>wyk.tabl.inf. - kąpielisko Józefowo</t>
  </si>
  <si>
    <t>prowizja od kredytu BS Grębocin i Millennium</t>
  </si>
  <si>
    <t>dotacja podm. dla Przedszkoli Niepubl."Słoneczko"w Grębocinie,</t>
  </si>
  <si>
    <t>"Tęczowa Kraina" w Lubiczu i "Akademia Malucha" w Złotorii</t>
  </si>
  <si>
    <t xml:space="preserve">dod. mieszkaniowe, wiejskie, pomoc zdrow. nauczyc.,świadcz. bhp, </t>
  </si>
  <si>
    <t>św.bhp, zakup odzieży ochronnej dla opiekunek dzieci dow.do szkół</t>
  </si>
  <si>
    <t>kurs w zakresie kierowania ruchem drogowym</t>
  </si>
  <si>
    <t>wynagrodzenia bezosobowe (za prace kom.egzamin.)</t>
  </si>
  <si>
    <t>(TPD - Gminne Koło w Lubiczu  1.678,50 zł</t>
  </si>
  <si>
    <t>OSP Gronowo 1.900 zł, OSP Rogówko 1.000 zł)</t>
  </si>
  <si>
    <t>Oddział Akcji Katolickiej w Gronowie  1.500 zł</t>
  </si>
  <si>
    <t>Oddział Akcji Katolickiej w Grębocinie  2.500 zł</t>
  </si>
  <si>
    <t>wydatki osobowe niezaliczone do wynagrodzeń</t>
  </si>
  <si>
    <t>(w tym wyd.niewygasające 216.414 zł)</t>
  </si>
  <si>
    <t>(w tym wyd.niewygasające 200.000 zł)</t>
  </si>
  <si>
    <r>
      <t>rekreac.w św.środow.)</t>
    </r>
    <r>
      <rPr>
        <i/>
        <sz val="10"/>
        <rFont val="Arial CE"/>
        <family val="0"/>
      </rPr>
      <t xml:space="preserve">, </t>
    </r>
    <r>
      <rPr>
        <i/>
        <sz val="8"/>
        <rFont val="Arial CE"/>
        <family val="0"/>
      </rPr>
      <t>(w tym wyd.niewygasające 5.000 zł)</t>
    </r>
  </si>
  <si>
    <r>
      <t xml:space="preserve">zakup art.spoż., sprzętu sportow.  </t>
    </r>
    <r>
      <rPr>
        <i/>
        <sz val="8"/>
        <rFont val="Arial CE"/>
        <family val="0"/>
      </rPr>
      <t>(w tym wyd.niewygasające. 4.000 zł)</t>
    </r>
  </si>
  <si>
    <t>zakup pomocy naukowych i dydaktycznych, książek</t>
  </si>
  <si>
    <t xml:space="preserve">przewóz dzieci na zawody sportowe i basen, zorgan.tetniego wypocz. </t>
  </si>
  <si>
    <r>
      <t xml:space="preserve">dla dzieci z rodzin dot.probl.alkohol.  </t>
    </r>
    <r>
      <rPr>
        <i/>
        <sz val="8"/>
        <rFont val="Arial CE"/>
        <family val="0"/>
      </rPr>
      <t>(w tym wyd.niewygasające 5.000 zł)</t>
    </r>
  </si>
  <si>
    <t>opłata za wynajem basenu, czynsz</t>
  </si>
  <si>
    <t>zakup materiałów papierniczych</t>
  </si>
  <si>
    <t>prowizje bankowe od wypł.św.rodzinnych i św.z fund.aliment.</t>
  </si>
  <si>
    <t>zakup akces.komputerowych i licencji</t>
  </si>
  <si>
    <t>Usługi opiekuńcze i specjalistyczne usługi opiekuńcze</t>
  </si>
  <si>
    <t>zakup usług pozostałych - prowizja bankowa</t>
  </si>
  <si>
    <t>zakup papieru do drukarki</t>
  </si>
  <si>
    <t>zakup akcesoriów komputer.</t>
  </si>
  <si>
    <t xml:space="preserve">Pozostała działalność (realizacja projektów: "Nauczyciel uczący się", </t>
  </si>
  <si>
    <t xml:space="preserve"> "Aktywni i zintegrowani w Gminie Lubicz" i Klub Integracji Społecznej </t>
  </si>
  <si>
    <t>"Nad Drwęcą")</t>
  </si>
  <si>
    <t xml:space="preserve">zakup mat.szkolen.i promocyjn., wyposaż., biurowych, art..spoż. </t>
  </si>
  <si>
    <t>aparat cyfrowy, tonery (POKL-śr.EFS)</t>
  </si>
  <si>
    <t>aparat cyfrowy, tonery (POKL-wkł.kraj.)</t>
  </si>
  <si>
    <t>obsługa proj. pod wzgl.pr.zam.publ., treningi i warszt., mater.promoc.,</t>
  </si>
  <si>
    <t>usługa cateringu (POKL-śr.EFS)</t>
  </si>
  <si>
    <t>usługa cateringu (POKL-wkł.kraj.)</t>
  </si>
  <si>
    <t>ubezpiecz. uczestn. wyjazdu integracyjno - turystyczn. (POKL-śr.EFS)</t>
  </si>
  <si>
    <t>ubezpiecz. uczestn. wyjazdu integracyjno - turystyczn. (POKL-wkł.kraj.)</t>
  </si>
  <si>
    <t>świadcz. BHP, dod. mieszkaniowe, wiejskie, pomoc zdrow.nauczycieli</t>
  </si>
  <si>
    <r>
      <t>zakup materiałów i wyposażenia</t>
    </r>
    <r>
      <rPr>
        <sz val="8"/>
        <rFont val="Arial CE"/>
        <family val="0"/>
      </rPr>
      <t xml:space="preserve"> </t>
    </r>
  </si>
  <si>
    <t>zasiłki szkolne, podręczniki dla uczniów</t>
  </si>
  <si>
    <t xml:space="preserve">(dotacja dla TPD Zarząd Okręgowy Toruń  28.500 zł,  Stowarzyszenia  </t>
  </si>
  <si>
    <t>zakup nagród na gm.konkurs "Znam Toruń", "Lubicz coraz piękniejszy"</t>
  </si>
  <si>
    <t>opł.za usł. szczepienia kasztan. przeciwko szkodnikom, tabl.inform.</t>
  </si>
  <si>
    <t>dot.ter.obj.ochroną w Lubiczu D., prace pielęgnacyjne na terenie gminy</t>
  </si>
  <si>
    <t xml:space="preserve">opł.wnoszone do koncernu energetycznego za wyd.warunków techn., </t>
  </si>
  <si>
    <t>oświetlenia w Rogówku i Gronowie</t>
  </si>
  <si>
    <t xml:space="preserve">montaż opraw oświetleniowych w ramach uzupełnienia istniejącego </t>
  </si>
  <si>
    <t>Wpływy i wydatki związane z gromadzeniem śr. z opłat produktowych</t>
  </si>
  <si>
    <t>wywóz odpadów segregowanych</t>
  </si>
  <si>
    <t>zakup odzieży roboczej, ekwiwalent za pranie odzieży rob.</t>
  </si>
  <si>
    <t xml:space="preserve">opinie techn.i nadzory inwestorskie przy wymianie okien i drzwi dla bud. </t>
  </si>
  <si>
    <t xml:space="preserve">ul.Boczna 4 w Lub.Górnym, w Niepublicz.Z-d Opieki Zdrowotnej </t>
  </si>
  <si>
    <t>w Złotorii oraz pomieszczeniach apteki w Grębocinie</t>
  </si>
  <si>
    <t>opłata roczna za wyłącz.gruntów z produkcji</t>
  </si>
  <si>
    <t>zakup energii elektrycznej</t>
  </si>
  <si>
    <t xml:space="preserve">usługi przewozu osób oraz materiały i wpisowe związane z realizacją </t>
  </si>
  <si>
    <t>imprez kulturalnych, usł. gastronomiczna, obsługa muzyczna imprez</t>
  </si>
  <si>
    <t>środow., remont instalacji elektr., montaż płytek podłogowych,</t>
  </si>
  <si>
    <t>modernizacja sieci wod.-kan.w świetlicy wiejskiej w Brzeźnie</t>
  </si>
  <si>
    <t>zakup mat. i wyposaż.- zakup śr.czystości, art.spoż., mater.do św.</t>
  </si>
  <si>
    <t>zakup mater.i wyposażenia - materiały do napraw</t>
  </si>
  <si>
    <t>zakup energii elektr., wody</t>
  </si>
  <si>
    <t>zakup usług remontowych - konserwacja boiska sportowego</t>
  </si>
  <si>
    <t>zakup usług pozostałych - dorobienie kluczy</t>
  </si>
  <si>
    <t>"SPRINT" Grębocin                                   8.470,96 zł</t>
  </si>
  <si>
    <t>UKS "Żak" w Gronowie                              7.588,58 zł</t>
  </si>
  <si>
    <t>Klub Sportowy "Flisak"                            20.000,00 zł</t>
  </si>
  <si>
    <t>UKS "Drwęca Nowar"                                3.904,00 zł</t>
  </si>
  <si>
    <t>zakup medali, art..spoz., mater. na potrzeby imprez sportowych</t>
  </si>
  <si>
    <t xml:space="preserve">wyd.związane z organizacją imprez sportowych - usł.gastronom., </t>
  </si>
  <si>
    <t xml:space="preserve">wynajem karetki, druk plakatów, reklama </t>
  </si>
  <si>
    <t>grupowe ubezp.od następstw nieszcz.wyp. - gm.impr.sport.w Złotorii</t>
  </si>
  <si>
    <t>zakup art.spoż.na zaj.sportowo- rekreacyjne</t>
  </si>
  <si>
    <t xml:space="preserve">wyd.osobowe niezaliczone do uposażeń wypłacane żołnierzom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</si>
</sst>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i/>
      <sz val="10"/>
      <color indexed="10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"/>
      <family val="0"/>
    </font>
    <font>
      <sz val="12"/>
      <color indexed="54"/>
      <name val="Arial CE"/>
      <family val="2"/>
    </font>
    <font>
      <b/>
      <sz val="10"/>
      <color indexed="54"/>
      <name val="Arial CE"/>
      <family val="2"/>
    </font>
    <font>
      <sz val="10"/>
      <color indexed="54"/>
      <name val="Arial CE"/>
      <family val="2"/>
    </font>
    <font>
      <b/>
      <sz val="12"/>
      <color indexed="10"/>
      <name val="Arial CE"/>
      <family val="0"/>
    </font>
    <font>
      <b/>
      <i/>
      <sz val="10"/>
      <name val="Arial CE"/>
      <family val="0"/>
    </font>
    <font>
      <u val="single"/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3" fillId="0" borderId="4" xfId="0" applyNumberFormat="1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right" vertical="center"/>
    </xf>
    <xf numFmtId="49" fontId="1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right" vertical="center"/>
    </xf>
    <xf numFmtId="49" fontId="0" fillId="2" borderId="6" xfId="0" applyNumberFormat="1" applyFont="1" applyFill="1" applyBorder="1" applyAlignment="1">
      <alignment horizontal="right"/>
    </xf>
    <xf numFmtId="49" fontId="1" fillId="2" borderId="7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left"/>
    </xf>
    <xf numFmtId="4" fontId="10" fillId="0" borderId="0" xfId="0" applyNumberFormat="1" applyFont="1" applyFill="1" applyBorder="1" applyAlignment="1">
      <alignment horizontal="left" indent="1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Fill="1" applyBorder="1" applyAlignment="1">
      <alignment/>
    </xf>
    <xf numFmtId="4" fontId="4" fillId="0" borderId="4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4" fontId="3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9" fontId="0" fillId="0" borderId="5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8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9" fontId="5" fillId="2" borderId="8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right" vertical="center"/>
    </xf>
    <xf numFmtId="49" fontId="0" fillId="0" borderId="4" xfId="0" applyNumberFormat="1" applyFont="1" applyFill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/>
    </xf>
    <xf numFmtId="49" fontId="2" fillId="0" borderId="4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" fontId="12" fillId="0" borderId="5" xfId="0" applyNumberFormat="1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1" fillId="2" borderId="6" xfId="0" applyNumberFormat="1" applyFont="1" applyFill="1" applyBorder="1" applyAlignment="1">
      <alignment horizontal="right"/>
    </xf>
    <xf numFmtId="4" fontId="1" fillId="2" borderId="10" xfId="0" applyNumberFormat="1" applyFont="1" applyFill="1" applyBorder="1" applyAlignment="1">
      <alignment/>
    </xf>
    <xf numFmtId="4" fontId="13" fillId="0" borderId="4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4" fontId="0" fillId="0" borderId="5" xfId="0" applyNumberFormat="1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Border="1" applyAlignment="1">
      <alignment/>
    </xf>
    <xf numFmtId="0" fontId="1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1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4" fontId="3" fillId="0" borderId="4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0" fillId="0" borderId="4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9" fontId="0" fillId="0" borderId="4" xfId="0" applyNumberFormat="1" applyFont="1" applyFill="1" applyBorder="1" applyAlignment="1">
      <alignment horizontal="right"/>
    </xf>
    <xf numFmtId="49" fontId="0" fillId="0" borderId="4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4" fontId="14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49" fontId="0" fillId="0" borderId="3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1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1" fillId="0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2" borderId="5" xfId="0" applyNumberFormat="1" applyFont="1" applyFill="1" applyBorder="1" applyAlignment="1">
      <alignment/>
    </xf>
    <xf numFmtId="49" fontId="1" fillId="2" borderId="12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right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4" fontId="1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1"/>
  <sheetViews>
    <sheetView tabSelected="1" workbookViewId="0" topLeftCell="A724">
      <selection activeCell="F745" sqref="F745"/>
    </sheetView>
  </sheetViews>
  <sheetFormatPr defaultColWidth="9.00390625" defaultRowHeight="12.75"/>
  <cols>
    <col min="1" max="1" width="5.125" style="3" customWidth="1"/>
    <col min="2" max="2" width="8.875" style="3" customWidth="1"/>
    <col min="3" max="3" width="6.25390625" style="3" customWidth="1"/>
    <col min="4" max="5" width="12.75390625" style="4" customWidth="1"/>
    <col min="6" max="6" width="58.75390625" style="44" customWidth="1"/>
    <col min="7" max="7" width="9.125" style="1" customWidth="1"/>
  </cols>
  <sheetData>
    <row r="1" spans="1:7" ht="15.75">
      <c r="A1" s="20" t="s">
        <v>161</v>
      </c>
      <c r="B1" s="20"/>
      <c r="C1" s="20"/>
      <c r="D1" s="21"/>
      <c r="E1" s="22"/>
      <c r="F1" s="41"/>
      <c r="G1"/>
    </row>
    <row r="2" spans="1:7" ht="15.75">
      <c r="A2" s="20" t="s">
        <v>162</v>
      </c>
      <c r="B2" s="20"/>
      <c r="C2" s="20"/>
      <c r="D2" s="22"/>
      <c r="E2" s="23"/>
      <c r="F2" s="41"/>
      <c r="G2"/>
    </row>
    <row r="3" spans="1:7" ht="12.75" customHeight="1">
      <c r="A3" s="24"/>
      <c r="B3" s="24"/>
      <c r="C3" s="24"/>
      <c r="D3" s="25"/>
      <c r="E3" s="26"/>
      <c r="F3" s="42"/>
      <c r="G3"/>
    </row>
    <row r="4" spans="1:7" ht="15.75" customHeight="1">
      <c r="A4" s="27"/>
      <c r="B4" s="65"/>
      <c r="C4" s="28"/>
      <c r="D4" s="29" t="s">
        <v>2</v>
      </c>
      <c r="E4" s="30" t="s">
        <v>111</v>
      </c>
      <c r="F4" s="29" t="s">
        <v>110</v>
      </c>
      <c r="G4"/>
    </row>
    <row r="5" spans="1:7" s="2" customFormat="1" ht="11.25" customHeight="1">
      <c r="A5" s="31" t="s">
        <v>0</v>
      </c>
      <c r="B5" s="66" t="s">
        <v>1</v>
      </c>
      <c r="C5" s="32" t="s">
        <v>113</v>
      </c>
      <c r="D5" s="33" t="s">
        <v>112</v>
      </c>
      <c r="E5" s="34" t="s">
        <v>112</v>
      </c>
      <c r="F5" s="33"/>
      <c r="G5"/>
    </row>
    <row r="6" spans="1:7" s="2" customFormat="1" ht="15.75">
      <c r="A6" s="38" t="s">
        <v>3</v>
      </c>
      <c r="B6" s="67"/>
      <c r="C6" s="17"/>
      <c r="D6" s="75"/>
      <c r="E6" s="76"/>
      <c r="F6" s="97" t="s">
        <v>114</v>
      </c>
      <c r="G6"/>
    </row>
    <row r="7" spans="1:7" s="2" customFormat="1" ht="15.75">
      <c r="A7" s="35"/>
      <c r="B7" s="68" t="s">
        <v>4</v>
      </c>
      <c r="C7" s="18"/>
      <c r="D7" s="79"/>
      <c r="E7" s="80"/>
      <c r="F7" s="98" t="s">
        <v>117</v>
      </c>
      <c r="G7"/>
    </row>
    <row r="8" spans="1:7" ht="14.25" customHeight="1">
      <c r="A8" s="12"/>
      <c r="B8" s="111"/>
      <c r="C8" s="112" t="s">
        <v>5</v>
      </c>
      <c r="D8" s="113">
        <v>2266</v>
      </c>
      <c r="E8" s="114">
        <v>2266</v>
      </c>
      <c r="F8" s="103" t="s">
        <v>232</v>
      </c>
      <c r="G8"/>
    </row>
    <row r="9" spans="1:6" ht="13.5" customHeight="1">
      <c r="A9" s="12"/>
      <c r="B9" s="16"/>
      <c r="C9" s="19" t="s">
        <v>220</v>
      </c>
      <c r="D9" s="81">
        <v>3441</v>
      </c>
      <c r="E9" s="82">
        <v>3440.16</v>
      </c>
      <c r="F9" s="55" t="s">
        <v>233</v>
      </c>
    </row>
    <row r="10" spans="1:6" ht="13.5" customHeight="1">
      <c r="A10" s="12"/>
      <c r="B10" s="16"/>
      <c r="C10" s="19" t="s">
        <v>8</v>
      </c>
      <c r="D10" s="81">
        <v>1450</v>
      </c>
      <c r="E10" s="82">
        <v>1447.31</v>
      </c>
      <c r="F10" s="55" t="s">
        <v>440</v>
      </c>
    </row>
    <row r="11" spans="1:6" ht="12.75" customHeight="1">
      <c r="A11" s="12"/>
      <c r="B11" s="16"/>
      <c r="C11" s="12"/>
      <c r="D11" s="83">
        <f>SUM(D8:D10)</f>
        <v>7157</v>
      </c>
      <c r="E11" s="83">
        <f>SUM(E8:E10)</f>
        <v>7153.469999999999</v>
      </c>
      <c r="F11" s="115"/>
    </row>
    <row r="12" spans="1:6" ht="12.75" customHeight="1">
      <c r="A12" s="12"/>
      <c r="B12" s="16"/>
      <c r="C12" s="12"/>
      <c r="D12" s="36"/>
      <c r="E12" s="37"/>
      <c r="F12" s="47"/>
    </row>
    <row r="13" spans="1:6" ht="12.75" customHeight="1">
      <c r="A13" s="12"/>
      <c r="B13" s="57" t="s">
        <v>9</v>
      </c>
      <c r="C13" s="19"/>
      <c r="D13" s="81"/>
      <c r="E13" s="82"/>
      <c r="F13" s="100" t="s">
        <v>118</v>
      </c>
    </row>
    <row r="14" spans="1:6" ht="12.75" customHeight="1">
      <c r="A14" s="12"/>
      <c r="B14" s="57"/>
      <c r="C14" s="19" t="s">
        <v>10</v>
      </c>
      <c r="D14" s="81">
        <v>9000</v>
      </c>
      <c r="E14" s="82">
        <v>6459.98</v>
      </c>
      <c r="F14" s="101" t="s">
        <v>336</v>
      </c>
    </row>
    <row r="15" spans="1:6" ht="12.75" customHeight="1">
      <c r="A15" s="12"/>
      <c r="B15" s="16"/>
      <c r="C15" s="12"/>
      <c r="D15" s="83">
        <f>SUM(D14)</f>
        <v>9000</v>
      </c>
      <c r="E15" s="83">
        <f>SUM(E14)</f>
        <v>6459.98</v>
      </c>
      <c r="F15" s="46"/>
    </row>
    <row r="16" spans="1:6" ht="12.75" customHeight="1">
      <c r="A16" s="12"/>
      <c r="B16" s="16"/>
      <c r="C16" s="12"/>
      <c r="D16" s="36"/>
      <c r="E16" s="37"/>
      <c r="F16" s="46"/>
    </row>
    <row r="17" spans="1:6" ht="12.75" customHeight="1">
      <c r="A17" s="19"/>
      <c r="B17" s="57" t="s">
        <v>311</v>
      </c>
      <c r="C17" s="19"/>
      <c r="D17" s="83"/>
      <c r="E17" s="84"/>
      <c r="F17" s="100" t="s">
        <v>312</v>
      </c>
    </row>
    <row r="18" spans="1:6" ht="12.75" customHeight="1">
      <c r="A18" s="112"/>
      <c r="B18" s="111"/>
      <c r="C18" s="112" t="s">
        <v>514</v>
      </c>
      <c r="D18" s="113">
        <v>374968</v>
      </c>
      <c r="E18" s="114">
        <v>374968</v>
      </c>
      <c r="F18" s="55" t="s">
        <v>416</v>
      </c>
    </row>
    <row r="19" spans="1:6" ht="12.75" customHeight="1">
      <c r="A19" s="112"/>
      <c r="B19" s="111"/>
      <c r="C19" s="112" t="s">
        <v>515</v>
      </c>
      <c r="D19" s="113">
        <v>267233</v>
      </c>
      <c r="E19" s="114">
        <v>264539.32</v>
      </c>
      <c r="F19" s="55" t="s">
        <v>416</v>
      </c>
    </row>
    <row r="20" spans="1:6" ht="12.75" customHeight="1">
      <c r="A20" s="12"/>
      <c r="B20" s="16"/>
      <c r="C20" s="12"/>
      <c r="D20" s="83">
        <f>SUM(D18:D19)</f>
        <v>642201</v>
      </c>
      <c r="E20" s="83">
        <f>SUM(E18:E19)</f>
        <v>639507.3200000001</v>
      </c>
      <c r="F20" s="46"/>
    </row>
    <row r="21" spans="1:6" ht="12.75" customHeight="1">
      <c r="A21" s="12"/>
      <c r="B21" s="16"/>
      <c r="C21" s="12"/>
      <c r="D21" s="36"/>
      <c r="E21" s="37"/>
      <c r="F21" s="46"/>
    </row>
    <row r="22" spans="1:6" ht="12.75" customHeight="1">
      <c r="A22" s="12"/>
      <c r="B22" s="57" t="s">
        <v>11</v>
      </c>
      <c r="C22" s="19"/>
      <c r="D22" s="81"/>
      <c r="E22" s="82"/>
      <c r="F22" s="100" t="s">
        <v>124</v>
      </c>
    </row>
    <row r="23" spans="1:6" ht="12.75" customHeight="1">
      <c r="A23" s="12"/>
      <c r="B23" s="57"/>
      <c r="C23" s="19" t="s">
        <v>5</v>
      </c>
      <c r="D23" s="81">
        <v>6534</v>
      </c>
      <c r="E23" s="82">
        <v>3549.61</v>
      </c>
      <c r="F23" s="99" t="s">
        <v>417</v>
      </c>
    </row>
    <row r="24" spans="1:6" ht="12.75" customHeight="1">
      <c r="A24" s="12"/>
      <c r="B24" s="57"/>
      <c r="C24" s="19" t="s">
        <v>6</v>
      </c>
      <c r="D24" s="81">
        <v>177482</v>
      </c>
      <c r="E24" s="82">
        <v>177480.91</v>
      </c>
      <c r="F24" s="99" t="s">
        <v>418</v>
      </c>
    </row>
    <row r="25" spans="1:6" ht="12.75" customHeight="1">
      <c r="A25" s="19"/>
      <c r="B25" s="57"/>
      <c r="C25" s="19"/>
      <c r="D25" s="83">
        <f>SUM(D23:D24)</f>
        <v>184016</v>
      </c>
      <c r="E25" s="83">
        <f>SUM(E23:E24)</f>
        <v>181030.52</v>
      </c>
      <c r="F25" s="45"/>
    </row>
    <row r="26" spans="1:6" ht="12.75" customHeight="1">
      <c r="A26" s="116"/>
      <c r="B26" s="40" t="s">
        <v>115</v>
      </c>
      <c r="C26" s="39"/>
      <c r="D26" s="89">
        <f>SUM(D11+D15+D20+D25)</f>
        <v>842374</v>
      </c>
      <c r="E26" s="89">
        <f>SUM(E11+E15+E20+E25)</f>
        <v>834151.29</v>
      </c>
      <c r="F26" s="90" t="s">
        <v>516</v>
      </c>
    </row>
    <row r="27" spans="1:6" ht="12.75" customHeight="1">
      <c r="A27" s="56" t="s">
        <v>12</v>
      </c>
      <c r="B27" s="60"/>
      <c r="C27" s="57"/>
      <c r="D27" s="81"/>
      <c r="E27" s="82"/>
      <c r="F27" s="102" t="s">
        <v>119</v>
      </c>
    </row>
    <row r="28" spans="1:6" ht="12.75" customHeight="1">
      <c r="A28" s="19"/>
      <c r="B28" s="57"/>
      <c r="C28" s="57"/>
      <c r="D28" s="81"/>
      <c r="E28" s="82"/>
      <c r="F28" s="55" t="s">
        <v>163</v>
      </c>
    </row>
    <row r="29" spans="1:6" ht="12.75" customHeight="1">
      <c r="A29" s="19"/>
      <c r="B29" s="57" t="s">
        <v>13</v>
      </c>
      <c r="C29" s="57"/>
      <c r="D29" s="81"/>
      <c r="E29" s="82"/>
      <c r="F29" s="100" t="s">
        <v>120</v>
      </c>
    </row>
    <row r="30" spans="1:6" ht="12.75" customHeight="1">
      <c r="A30" s="54"/>
      <c r="B30" s="111"/>
      <c r="C30" s="111" t="s">
        <v>5</v>
      </c>
      <c r="D30" s="113">
        <v>151375</v>
      </c>
      <c r="E30" s="114">
        <v>151375</v>
      </c>
      <c r="F30" s="101" t="s">
        <v>419</v>
      </c>
    </row>
    <row r="31" spans="1:6" ht="12.75" customHeight="1">
      <c r="A31" s="12"/>
      <c r="B31" s="111"/>
      <c r="C31" s="111"/>
      <c r="D31" s="91">
        <f>SUM(D30)</f>
        <v>151375</v>
      </c>
      <c r="E31" s="92">
        <f>SUM(E30)</f>
        <v>151375</v>
      </c>
      <c r="F31" s="100"/>
    </row>
    <row r="32" spans="1:6" ht="12.75" customHeight="1">
      <c r="A32" s="71"/>
      <c r="B32" s="40" t="s">
        <v>115</v>
      </c>
      <c r="C32" s="39"/>
      <c r="D32" s="89">
        <f>SUM(D31)</f>
        <v>151375</v>
      </c>
      <c r="E32" s="96">
        <f>SUM(E31)</f>
        <v>151375</v>
      </c>
      <c r="F32" s="90" t="s">
        <v>517</v>
      </c>
    </row>
    <row r="33" spans="1:6" ht="12.75" customHeight="1">
      <c r="A33" s="58" t="s">
        <v>14</v>
      </c>
      <c r="B33" s="105"/>
      <c r="C33" s="49"/>
      <c r="D33" s="77"/>
      <c r="E33" s="78"/>
      <c r="F33" s="55" t="s">
        <v>121</v>
      </c>
    </row>
    <row r="34" spans="1:6" ht="12.75" customHeight="1">
      <c r="A34" s="59"/>
      <c r="B34" s="57" t="s">
        <v>15</v>
      </c>
      <c r="C34" s="19"/>
      <c r="D34" s="81"/>
      <c r="E34" s="82"/>
      <c r="F34" s="100" t="s">
        <v>122</v>
      </c>
    </row>
    <row r="35" spans="1:6" ht="12.75" customHeight="1">
      <c r="A35" s="54"/>
      <c r="B35" s="57"/>
      <c r="C35" s="19" t="s">
        <v>5</v>
      </c>
      <c r="D35" s="81">
        <v>1635500</v>
      </c>
      <c r="E35" s="82">
        <v>1635233.64</v>
      </c>
      <c r="F35" s="55" t="s">
        <v>234</v>
      </c>
    </row>
    <row r="36" spans="1:6" ht="12.75" customHeight="1">
      <c r="A36" s="54"/>
      <c r="B36" s="16"/>
      <c r="C36" s="12"/>
      <c r="D36" s="13"/>
      <c r="E36" s="14"/>
      <c r="F36" s="99" t="s">
        <v>235</v>
      </c>
    </row>
    <row r="37" spans="1:6" ht="12.75" customHeight="1">
      <c r="A37" s="12"/>
      <c r="B37" s="16"/>
      <c r="C37" s="19" t="s">
        <v>16</v>
      </c>
      <c r="D37" s="81">
        <v>150000</v>
      </c>
      <c r="E37" s="82">
        <v>149102.12</v>
      </c>
      <c r="F37" s="55" t="s">
        <v>166</v>
      </c>
    </row>
    <row r="38" spans="1:6" ht="12.75" customHeight="1">
      <c r="A38" s="12"/>
      <c r="B38" s="16"/>
      <c r="C38" s="19"/>
      <c r="D38" s="81"/>
      <c r="E38" s="82"/>
      <c r="F38" s="55" t="s">
        <v>441</v>
      </c>
    </row>
    <row r="39" spans="1:6" ht="12.75" customHeight="1">
      <c r="A39" s="12"/>
      <c r="B39" s="16"/>
      <c r="C39" s="12"/>
      <c r="D39" s="83">
        <f>SUM(D35:D38)</f>
        <v>1785500</v>
      </c>
      <c r="E39" s="83">
        <f>SUM(E35:E38)</f>
        <v>1784335.7599999998</v>
      </c>
      <c r="F39" s="46"/>
    </row>
    <row r="40" spans="1:6" ht="12.75" customHeight="1">
      <c r="A40" s="12"/>
      <c r="B40" s="16"/>
      <c r="C40" s="12"/>
      <c r="D40" s="36"/>
      <c r="E40" s="37"/>
      <c r="F40" s="46"/>
    </row>
    <row r="41" spans="1:6" ht="12.75" customHeight="1">
      <c r="A41" s="12"/>
      <c r="B41" s="57" t="s">
        <v>518</v>
      </c>
      <c r="C41" s="19"/>
      <c r="D41" s="83"/>
      <c r="E41" s="84"/>
      <c r="F41" s="100" t="s">
        <v>541</v>
      </c>
    </row>
    <row r="42" spans="1:6" ht="12.75" customHeight="1">
      <c r="A42" s="12"/>
      <c r="B42" s="85"/>
      <c r="C42" s="86" t="s">
        <v>434</v>
      </c>
      <c r="D42" s="87">
        <v>79073</v>
      </c>
      <c r="E42" s="88">
        <v>77680.51</v>
      </c>
      <c r="F42" s="55" t="s">
        <v>542</v>
      </c>
    </row>
    <row r="43" spans="1:6" ht="12.75" customHeight="1">
      <c r="A43" s="12"/>
      <c r="B43" s="85"/>
      <c r="C43" s="86"/>
      <c r="D43" s="83">
        <f>SUM(D42)</f>
        <v>79073</v>
      </c>
      <c r="E43" s="83">
        <f>SUM(E42)</f>
        <v>77680.51</v>
      </c>
      <c r="F43" s="46"/>
    </row>
    <row r="44" spans="1:6" ht="12.75" customHeight="1">
      <c r="A44" s="12"/>
      <c r="B44" s="85"/>
      <c r="C44" s="86"/>
      <c r="D44" s="83"/>
      <c r="E44" s="84"/>
      <c r="F44" s="46"/>
    </row>
    <row r="45" spans="1:6" ht="12.75" customHeight="1">
      <c r="A45" s="12"/>
      <c r="B45" s="57" t="s">
        <v>17</v>
      </c>
      <c r="C45" s="19"/>
      <c r="D45" s="81"/>
      <c r="E45" s="82"/>
      <c r="F45" s="100" t="s">
        <v>123</v>
      </c>
    </row>
    <row r="46" spans="1:6" ht="12.75" customHeight="1">
      <c r="A46" s="12"/>
      <c r="B46" s="57"/>
      <c r="C46" s="19" t="s">
        <v>18</v>
      </c>
      <c r="D46" s="81">
        <v>2000</v>
      </c>
      <c r="E46" s="82">
        <v>1838.99</v>
      </c>
      <c r="F46" s="55" t="s">
        <v>442</v>
      </c>
    </row>
    <row r="47" spans="1:6" ht="12.75" customHeight="1">
      <c r="A47" s="12"/>
      <c r="B47" s="16"/>
      <c r="C47" s="12"/>
      <c r="D47" s="13"/>
      <c r="E47" s="14"/>
      <c r="F47" s="55" t="s">
        <v>443</v>
      </c>
    </row>
    <row r="48" spans="1:6" ht="12.75" customHeight="1">
      <c r="A48" s="12"/>
      <c r="B48" s="16"/>
      <c r="C48" s="19" t="s">
        <v>19</v>
      </c>
      <c r="D48" s="81">
        <v>187500</v>
      </c>
      <c r="E48" s="82">
        <v>187487.2</v>
      </c>
      <c r="F48" s="55" t="s">
        <v>127</v>
      </c>
    </row>
    <row r="49" spans="1:6" ht="12.75" customHeight="1">
      <c r="A49" s="12"/>
      <c r="B49" s="16"/>
      <c r="C49" s="19" t="s">
        <v>20</v>
      </c>
      <c r="D49" s="81">
        <v>14100</v>
      </c>
      <c r="E49" s="82">
        <v>13856.53</v>
      </c>
      <c r="F49" s="55" t="s">
        <v>167</v>
      </c>
    </row>
    <row r="50" spans="1:6" ht="12.75" customHeight="1">
      <c r="A50" s="12"/>
      <c r="B50" s="16"/>
      <c r="C50" s="19" t="s">
        <v>21</v>
      </c>
      <c r="D50" s="81">
        <v>32800</v>
      </c>
      <c r="E50" s="82">
        <v>32385.96</v>
      </c>
      <c r="F50" s="55" t="s">
        <v>168</v>
      </c>
    </row>
    <row r="51" spans="1:6" ht="12.75" customHeight="1">
      <c r="A51" s="12"/>
      <c r="B51" s="16"/>
      <c r="C51" s="19" t="s">
        <v>22</v>
      </c>
      <c r="D51" s="81">
        <v>5500</v>
      </c>
      <c r="E51" s="82">
        <v>4880.08</v>
      </c>
      <c r="F51" s="55" t="s">
        <v>169</v>
      </c>
    </row>
    <row r="52" spans="1:10" ht="12.75" customHeight="1">
      <c r="A52" s="12"/>
      <c r="B52" s="16"/>
      <c r="C52" s="19" t="s">
        <v>43</v>
      </c>
      <c r="D52" s="81">
        <v>800</v>
      </c>
      <c r="E52" s="82">
        <v>671.22</v>
      </c>
      <c r="F52" s="55" t="s">
        <v>187</v>
      </c>
      <c r="I52" s="64"/>
      <c r="J52" s="9"/>
    </row>
    <row r="53" spans="1:10" ht="12.75" customHeight="1">
      <c r="A53" s="12"/>
      <c r="B53" s="16"/>
      <c r="C53" s="19" t="s">
        <v>23</v>
      </c>
      <c r="D53" s="81">
        <v>13000</v>
      </c>
      <c r="E53" s="82">
        <v>11506.11</v>
      </c>
      <c r="F53" s="55" t="s">
        <v>543</v>
      </c>
      <c r="I53" s="9"/>
      <c r="J53" s="9"/>
    </row>
    <row r="54" spans="1:10" ht="12.75" customHeight="1">
      <c r="A54" s="12"/>
      <c r="B54" s="16"/>
      <c r="C54" s="19" t="s">
        <v>24</v>
      </c>
      <c r="D54" s="81">
        <v>345000</v>
      </c>
      <c r="E54" s="82">
        <v>337283.95</v>
      </c>
      <c r="F54" s="55" t="s">
        <v>445</v>
      </c>
      <c r="I54" s="9"/>
      <c r="J54" s="9"/>
    </row>
    <row r="55" spans="1:10" ht="12.75" customHeight="1">
      <c r="A55" s="12"/>
      <c r="B55" s="16"/>
      <c r="C55" s="12"/>
      <c r="D55" s="13"/>
      <c r="E55" s="14"/>
      <c r="F55" s="55" t="s">
        <v>444</v>
      </c>
      <c r="I55" s="9"/>
      <c r="J55" s="9"/>
    </row>
    <row r="56" spans="1:10" ht="12.75" customHeight="1">
      <c r="A56" s="12"/>
      <c r="B56" s="16"/>
      <c r="C56" s="12"/>
      <c r="D56" s="13"/>
      <c r="E56" s="14"/>
      <c r="F56" s="55" t="s">
        <v>544</v>
      </c>
      <c r="I56" s="9"/>
      <c r="J56" s="9"/>
    </row>
    <row r="57" spans="1:10" ht="12.75" customHeight="1">
      <c r="A57" s="12"/>
      <c r="B57" s="16"/>
      <c r="C57" s="19" t="s">
        <v>25</v>
      </c>
      <c r="D57" s="81">
        <v>792000</v>
      </c>
      <c r="E57" s="82">
        <v>791018.92</v>
      </c>
      <c r="F57" s="55" t="s">
        <v>546</v>
      </c>
      <c r="I57" s="64"/>
      <c r="J57" s="9"/>
    </row>
    <row r="58" spans="1:10" ht="12.75" customHeight="1">
      <c r="A58" s="12"/>
      <c r="B58" s="16"/>
      <c r="C58" s="19"/>
      <c r="D58" s="81"/>
      <c r="E58" s="82"/>
      <c r="F58" s="55" t="s">
        <v>545</v>
      </c>
      <c r="I58" s="64"/>
      <c r="J58" s="9"/>
    </row>
    <row r="59" spans="1:6" ht="12.75" customHeight="1">
      <c r="A59" s="12"/>
      <c r="B59" s="16"/>
      <c r="C59" s="19" t="s">
        <v>5</v>
      </c>
      <c r="D59" s="81">
        <v>211500</v>
      </c>
      <c r="E59" s="82">
        <v>210183.12</v>
      </c>
      <c r="F59" s="55" t="s">
        <v>446</v>
      </c>
    </row>
    <row r="60" spans="1:6" ht="12.75" customHeight="1">
      <c r="A60" s="12"/>
      <c r="B60" s="16"/>
      <c r="C60" s="12"/>
      <c r="D60" s="13"/>
      <c r="E60" s="14"/>
      <c r="F60" s="55" t="s">
        <v>447</v>
      </c>
    </row>
    <row r="61" spans="1:6" ht="12.75" customHeight="1">
      <c r="A61" s="12"/>
      <c r="B61" s="16"/>
      <c r="C61" s="16"/>
      <c r="D61" s="13"/>
      <c r="E61" s="14"/>
      <c r="F61" s="55" t="s">
        <v>547</v>
      </c>
    </row>
    <row r="62" spans="1:6" ht="12.75" customHeight="1">
      <c r="A62" s="12"/>
      <c r="B62" s="16"/>
      <c r="C62" s="16"/>
      <c r="D62" s="13"/>
      <c r="E62" s="14"/>
      <c r="F62" s="55" t="s">
        <v>548</v>
      </c>
    </row>
    <row r="63" spans="1:8" ht="12.75" customHeight="1">
      <c r="A63" s="12"/>
      <c r="B63" s="16"/>
      <c r="C63" s="57" t="s">
        <v>221</v>
      </c>
      <c r="D63" s="81">
        <v>600</v>
      </c>
      <c r="E63" s="82">
        <v>512.4</v>
      </c>
      <c r="F63" s="55" t="s">
        <v>236</v>
      </c>
      <c r="H63" s="166"/>
    </row>
    <row r="64" spans="1:6" ht="12.75" customHeight="1">
      <c r="A64" s="12"/>
      <c r="B64" s="16"/>
      <c r="C64" s="57" t="s">
        <v>6</v>
      </c>
      <c r="D64" s="81">
        <v>5600</v>
      </c>
      <c r="E64" s="93">
        <v>5522.5</v>
      </c>
      <c r="F64" s="55" t="s">
        <v>549</v>
      </c>
    </row>
    <row r="65" spans="1:6" ht="12.75" customHeight="1">
      <c r="A65" s="12"/>
      <c r="B65" s="16"/>
      <c r="C65" s="57" t="s">
        <v>26</v>
      </c>
      <c r="D65" s="81">
        <v>5600</v>
      </c>
      <c r="E65" s="82">
        <v>4416.84</v>
      </c>
      <c r="F65" s="55" t="s">
        <v>170</v>
      </c>
    </row>
    <row r="66" spans="1:6" ht="12.75" customHeight="1">
      <c r="A66" s="12"/>
      <c r="B66" s="16"/>
      <c r="C66" s="57" t="s">
        <v>222</v>
      </c>
      <c r="D66" s="81">
        <v>314</v>
      </c>
      <c r="E66" s="82">
        <v>313.9</v>
      </c>
      <c r="F66" s="167" t="s">
        <v>550</v>
      </c>
    </row>
    <row r="67" spans="1:6" ht="12.75" customHeight="1">
      <c r="A67" s="12"/>
      <c r="B67" s="16"/>
      <c r="C67" s="57" t="s">
        <v>27</v>
      </c>
      <c r="D67" s="81">
        <v>874700</v>
      </c>
      <c r="E67" s="82">
        <v>874619.41</v>
      </c>
      <c r="F67" s="55" t="s">
        <v>171</v>
      </c>
    </row>
    <row r="68" spans="1:6" ht="12.75" customHeight="1">
      <c r="A68" s="12"/>
      <c r="B68" s="16"/>
      <c r="C68" s="57" t="s">
        <v>429</v>
      </c>
      <c r="D68" s="81">
        <v>24900</v>
      </c>
      <c r="E68" s="82">
        <v>16881.14</v>
      </c>
      <c r="F68" s="55" t="s">
        <v>551</v>
      </c>
    </row>
    <row r="69" spans="1:6" ht="12.75" customHeight="1">
      <c r="A69" s="12"/>
      <c r="B69" s="16"/>
      <c r="C69" s="57"/>
      <c r="D69" s="81"/>
      <c r="E69" s="82"/>
      <c r="F69" s="55" t="s">
        <v>552</v>
      </c>
    </row>
    <row r="70" spans="1:6" ht="12.75" customHeight="1">
      <c r="A70" s="12"/>
      <c r="B70" s="16"/>
      <c r="C70" s="57" t="s">
        <v>8</v>
      </c>
      <c r="D70" s="81">
        <v>1836800</v>
      </c>
      <c r="E70" s="82">
        <v>1832312.18</v>
      </c>
      <c r="F70" s="55" t="s">
        <v>416</v>
      </c>
    </row>
    <row r="71" spans="1:6" ht="12.75" customHeight="1">
      <c r="A71" s="12"/>
      <c r="B71" s="16"/>
      <c r="C71" s="57" t="s">
        <v>33</v>
      </c>
      <c r="D71" s="81">
        <v>277500</v>
      </c>
      <c r="E71" s="82">
        <v>277075.85</v>
      </c>
      <c r="F71" s="55" t="s">
        <v>448</v>
      </c>
    </row>
    <row r="72" spans="1:6" ht="12.75" customHeight="1">
      <c r="A72" s="12"/>
      <c r="B72" s="16"/>
      <c r="C72" s="57"/>
      <c r="D72" s="81"/>
      <c r="E72" s="82"/>
      <c r="F72" s="171" t="s">
        <v>585</v>
      </c>
    </row>
    <row r="73" spans="1:6" ht="12.75" customHeight="1">
      <c r="A73" s="12"/>
      <c r="B73" s="16"/>
      <c r="C73" s="16"/>
      <c r="D73" s="83">
        <f>SUM(D46:D71)</f>
        <v>4630214</v>
      </c>
      <c r="E73" s="83">
        <f>SUM(E46:E71)</f>
        <v>4602766.3</v>
      </c>
      <c r="F73" s="45"/>
    </row>
    <row r="74" spans="1:6" ht="12.75" customHeight="1">
      <c r="A74" s="12"/>
      <c r="B74" s="16"/>
      <c r="C74" s="16"/>
      <c r="D74" s="36"/>
      <c r="E74" s="37"/>
      <c r="F74" s="45"/>
    </row>
    <row r="75" spans="1:6" ht="12.75" customHeight="1">
      <c r="A75" s="12"/>
      <c r="B75" s="57" t="s">
        <v>28</v>
      </c>
      <c r="C75" s="57"/>
      <c r="D75" s="81"/>
      <c r="E75" s="82"/>
      <c r="F75" s="100" t="s">
        <v>124</v>
      </c>
    </row>
    <row r="76" spans="1:6" ht="12.75" customHeight="1">
      <c r="A76" s="12"/>
      <c r="B76" s="57"/>
      <c r="C76" s="57" t="s">
        <v>21</v>
      </c>
      <c r="D76" s="81">
        <v>100</v>
      </c>
      <c r="E76" s="82">
        <v>93.71</v>
      </c>
      <c r="F76" s="55" t="s">
        <v>168</v>
      </c>
    </row>
    <row r="77" spans="1:6" ht="12.75" customHeight="1">
      <c r="A77" s="12"/>
      <c r="B77" s="57"/>
      <c r="C77" s="57" t="s">
        <v>22</v>
      </c>
      <c r="D77" s="81">
        <v>30</v>
      </c>
      <c r="E77" s="82">
        <v>14.12</v>
      </c>
      <c r="F77" s="55" t="s">
        <v>169</v>
      </c>
    </row>
    <row r="78" spans="1:6" ht="12.75" customHeight="1">
      <c r="A78" s="12"/>
      <c r="B78" s="16"/>
      <c r="C78" s="57" t="s">
        <v>23</v>
      </c>
      <c r="D78" s="81">
        <v>600</v>
      </c>
      <c r="E78" s="82">
        <v>576.32</v>
      </c>
      <c r="F78" s="55" t="s">
        <v>128</v>
      </c>
    </row>
    <row r="79" spans="1:6" ht="12.75" customHeight="1">
      <c r="A79" s="12"/>
      <c r="B79" s="16"/>
      <c r="C79" s="57" t="s">
        <v>25</v>
      </c>
      <c r="D79" s="81">
        <v>45370</v>
      </c>
      <c r="E79" s="82">
        <v>45362.31</v>
      </c>
      <c r="F79" s="55" t="s">
        <v>353</v>
      </c>
    </row>
    <row r="80" spans="1:6" ht="12.75" customHeight="1">
      <c r="A80" s="12"/>
      <c r="B80" s="16"/>
      <c r="C80" s="57" t="s">
        <v>8</v>
      </c>
      <c r="D80" s="81">
        <v>577004</v>
      </c>
      <c r="E80" s="82">
        <v>558339.67</v>
      </c>
      <c r="F80" s="55" t="s">
        <v>416</v>
      </c>
    </row>
    <row r="81" spans="1:6" ht="12.75" customHeight="1">
      <c r="A81" s="12"/>
      <c r="B81" s="16"/>
      <c r="C81" s="57"/>
      <c r="D81" s="81"/>
      <c r="E81" s="82"/>
      <c r="F81" s="171" t="s">
        <v>584</v>
      </c>
    </row>
    <row r="82" spans="1:6" ht="12.75" customHeight="1">
      <c r="A82" s="12"/>
      <c r="B82" s="16"/>
      <c r="C82" s="57" t="s">
        <v>33</v>
      </c>
      <c r="D82" s="81">
        <v>15000</v>
      </c>
      <c r="E82" s="82">
        <v>15000</v>
      </c>
      <c r="F82" s="55" t="s">
        <v>448</v>
      </c>
    </row>
    <row r="83" spans="1:6" ht="12.75" customHeight="1">
      <c r="A83" s="19"/>
      <c r="B83" s="57"/>
      <c r="C83" s="57"/>
      <c r="D83" s="91">
        <f>SUM(D76:D82)</f>
        <v>638104</v>
      </c>
      <c r="E83" s="91">
        <f>SUM(E76:E82)</f>
        <v>619386.13</v>
      </c>
      <c r="F83" s="117"/>
    </row>
    <row r="84" spans="1:6" ht="12.75" customHeight="1">
      <c r="A84" s="116"/>
      <c r="B84" s="40" t="s">
        <v>115</v>
      </c>
      <c r="C84" s="39"/>
      <c r="D84" s="89">
        <f>SUM(+D83+D73+D42+D39)</f>
        <v>7132891</v>
      </c>
      <c r="E84" s="89">
        <f>SUM(+E83+E73+E42+E39)</f>
        <v>7084168.699999999</v>
      </c>
      <c r="F84" s="90" t="s">
        <v>519</v>
      </c>
    </row>
    <row r="85" spans="1:6" ht="12.75" customHeight="1">
      <c r="A85" s="56" t="s">
        <v>29</v>
      </c>
      <c r="B85" s="57"/>
      <c r="C85" s="19"/>
      <c r="D85" s="81"/>
      <c r="E85" s="82"/>
      <c r="F85" s="55" t="s">
        <v>125</v>
      </c>
    </row>
    <row r="86" spans="1:6" ht="12.75" customHeight="1">
      <c r="A86" s="19"/>
      <c r="B86" s="57" t="s">
        <v>30</v>
      </c>
      <c r="C86" s="19"/>
      <c r="D86" s="81"/>
      <c r="E86" s="82"/>
      <c r="F86" s="100" t="s">
        <v>421</v>
      </c>
    </row>
    <row r="87" spans="1:6" ht="12.75" customHeight="1">
      <c r="A87" s="54"/>
      <c r="B87" s="16"/>
      <c r="C87" s="19" t="s">
        <v>18</v>
      </c>
      <c r="D87" s="81">
        <v>1000</v>
      </c>
      <c r="E87" s="82">
        <v>956.19</v>
      </c>
      <c r="F87" s="55" t="s">
        <v>450</v>
      </c>
    </row>
    <row r="88" spans="1:6" ht="12.75" customHeight="1">
      <c r="A88" s="54"/>
      <c r="B88" s="16"/>
      <c r="C88" s="19" t="s">
        <v>19</v>
      </c>
      <c r="D88" s="81">
        <v>80000</v>
      </c>
      <c r="E88" s="82">
        <v>73598.96</v>
      </c>
      <c r="F88" s="55" t="s">
        <v>127</v>
      </c>
    </row>
    <row r="89" spans="1:6" ht="12.75" customHeight="1">
      <c r="A89" s="54"/>
      <c r="B89" s="16"/>
      <c r="C89" s="19" t="s">
        <v>20</v>
      </c>
      <c r="D89" s="81">
        <v>6000</v>
      </c>
      <c r="E89" s="82">
        <v>5913.21</v>
      </c>
      <c r="F89" s="55" t="s">
        <v>167</v>
      </c>
    </row>
    <row r="90" spans="1:6" ht="12.75" customHeight="1">
      <c r="A90" s="54"/>
      <c r="B90" s="16"/>
      <c r="C90" s="19" t="s">
        <v>21</v>
      </c>
      <c r="D90" s="81">
        <v>15000</v>
      </c>
      <c r="E90" s="82">
        <v>12098.36</v>
      </c>
      <c r="F90" s="55" t="s">
        <v>168</v>
      </c>
    </row>
    <row r="91" spans="1:6" ht="12.75" customHeight="1">
      <c r="A91" s="12"/>
      <c r="B91" s="16"/>
      <c r="C91" s="19" t="s">
        <v>22</v>
      </c>
      <c r="D91" s="81">
        <v>2300</v>
      </c>
      <c r="E91" s="82">
        <v>1831.33</v>
      </c>
      <c r="F91" s="55" t="s">
        <v>169</v>
      </c>
    </row>
    <row r="92" spans="1:6" ht="12.75" customHeight="1">
      <c r="A92" s="12"/>
      <c r="B92" s="16"/>
      <c r="C92" s="19" t="s">
        <v>43</v>
      </c>
      <c r="D92" s="81">
        <v>600</v>
      </c>
      <c r="E92" s="82">
        <v>326.06</v>
      </c>
      <c r="F92" s="55" t="s">
        <v>187</v>
      </c>
    </row>
    <row r="93" spans="1:6" ht="12.75" customHeight="1">
      <c r="A93" s="12"/>
      <c r="B93" s="16"/>
      <c r="C93" s="19" t="s">
        <v>24</v>
      </c>
      <c r="D93" s="81">
        <v>52000</v>
      </c>
      <c r="E93" s="82">
        <v>51996.93</v>
      </c>
      <c r="F93" s="55" t="s">
        <v>237</v>
      </c>
    </row>
    <row r="94" spans="1:6" ht="12.75" customHeight="1">
      <c r="A94" s="12"/>
      <c r="B94" s="16"/>
      <c r="C94" s="12"/>
      <c r="D94" s="13"/>
      <c r="E94" s="14"/>
      <c r="F94" s="55" t="s">
        <v>238</v>
      </c>
    </row>
    <row r="95" spans="1:6" ht="12.75" customHeight="1">
      <c r="A95" s="12"/>
      <c r="B95" s="16"/>
      <c r="C95" s="19" t="s">
        <v>31</v>
      </c>
      <c r="D95" s="81">
        <v>4500</v>
      </c>
      <c r="E95" s="82">
        <v>3728.72</v>
      </c>
      <c r="F95" s="55" t="s">
        <v>172</v>
      </c>
    </row>
    <row r="96" spans="1:6" ht="12.75" customHeight="1">
      <c r="A96" s="12"/>
      <c r="B96" s="16"/>
      <c r="C96" s="19" t="s">
        <v>25</v>
      </c>
      <c r="D96" s="81">
        <v>18000</v>
      </c>
      <c r="E96" s="82">
        <v>15164.77</v>
      </c>
      <c r="F96" s="99" t="s">
        <v>553</v>
      </c>
    </row>
    <row r="97" spans="1:6" ht="12.75" customHeight="1">
      <c r="A97" s="12"/>
      <c r="B97" s="16"/>
      <c r="C97" s="19"/>
      <c r="D97" s="81"/>
      <c r="E97" s="82"/>
      <c r="F97" s="99" t="s">
        <v>554</v>
      </c>
    </row>
    <row r="98" spans="1:6" ht="12.75" customHeight="1">
      <c r="A98" s="12"/>
      <c r="B98" s="16"/>
      <c r="C98" s="19" t="s">
        <v>5</v>
      </c>
      <c r="D98" s="81">
        <v>57000</v>
      </c>
      <c r="E98" s="82">
        <v>55444.82</v>
      </c>
      <c r="F98" s="55" t="s">
        <v>173</v>
      </c>
    </row>
    <row r="99" spans="1:6" ht="12.75" customHeight="1">
      <c r="A99" s="12"/>
      <c r="B99" s="16"/>
      <c r="C99" s="12"/>
      <c r="D99" s="13"/>
      <c r="E99" s="14"/>
      <c r="F99" s="55" t="s">
        <v>555</v>
      </c>
    </row>
    <row r="100" spans="1:6" ht="12.75" customHeight="1">
      <c r="A100" s="12"/>
      <c r="B100" s="16"/>
      <c r="C100" s="19" t="s">
        <v>221</v>
      </c>
      <c r="D100" s="81">
        <v>500</v>
      </c>
      <c r="E100" s="82">
        <v>146.4</v>
      </c>
      <c r="F100" s="55" t="s">
        <v>236</v>
      </c>
    </row>
    <row r="101" spans="1:6" ht="12.75" customHeight="1">
      <c r="A101" s="12"/>
      <c r="B101" s="16"/>
      <c r="C101" s="19" t="s">
        <v>223</v>
      </c>
      <c r="D101" s="81">
        <v>14000</v>
      </c>
      <c r="E101" s="82">
        <v>11508.47</v>
      </c>
      <c r="F101" s="55" t="s">
        <v>451</v>
      </c>
    </row>
    <row r="102" spans="1:6" ht="12.75" customHeight="1">
      <c r="A102" s="12"/>
      <c r="B102" s="16"/>
      <c r="C102" s="19" t="s">
        <v>6</v>
      </c>
      <c r="D102" s="81">
        <v>2500</v>
      </c>
      <c r="E102" s="82">
        <v>2399.7</v>
      </c>
      <c r="F102" s="55" t="s">
        <v>389</v>
      </c>
    </row>
    <row r="103" spans="1:6" ht="12.75" customHeight="1">
      <c r="A103" s="12"/>
      <c r="B103" s="16"/>
      <c r="C103" s="19" t="s">
        <v>26</v>
      </c>
      <c r="D103" s="81">
        <v>2600</v>
      </c>
      <c r="E103" s="82">
        <v>2170.09</v>
      </c>
      <c r="F103" s="55" t="s">
        <v>170</v>
      </c>
    </row>
    <row r="104" spans="1:6" ht="12.75" customHeight="1">
      <c r="A104" s="12"/>
      <c r="B104" s="16"/>
      <c r="C104" s="19" t="s">
        <v>32</v>
      </c>
      <c r="D104" s="81">
        <v>1500</v>
      </c>
      <c r="E104" s="82">
        <v>1349.02</v>
      </c>
      <c r="F104" s="55" t="s">
        <v>452</v>
      </c>
    </row>
    <row r="105" spans="1:6" ht="12.75" customHeight="1">
      <c r="A105" s="12"/>
      <c r="B105" s="16"/>
      <c r="C105" s="16"/>
      <c r="D105" s="83">
        <f>SUM(D87:D104)</f>
        <v>257500</v>
      </c>
      <c r="E105" s="84">
        <f>SUM(E87:E104)</f>
        <v>238633.03</v>
      </c>
      <c r="F105" s="45"/>
    </row>
    <row r="106" spans="1:6" ht="12.75" customHeight="1">
      <c r="A106" s="12"/>
      <c r="B106" s="16"/>
      <c r="C106" s="16"/>
      <c r="D106" s="36"/>
      <c r="E106" s="37"/>
      <c r="F106" s="45"/>
    </row>
    <row r="107" spans="1:6" ht="12.75" customHeight="1">
      <c r="A107" s="12"/>
      <c r="B107" s="57" t="s">
        <v>34</v>
      </c>
      <c r="C107" s="57"/>
      <c r="D107" s="81"/>
      <c r="E107" s="82"/>
      <c r="F107" s="100" t="s">
        <v>174</v>
      </c>
    </row>
    <row r="108" spans="1:6" ht="12.75" customHeight="1">
      <c r="A108" s="12"/>
      <c r="B108" s="57"/>
      <c r="C108" s="57" t="s">
        <v>5</v>
      </c>
      <c r="D108" s="81">
        <v>102000</v>
      </c>
      <c r="E108" s="82">
        <v>62001</v>
      </c>
      <c r="F108" s="103" t="s">
        <v>556</v>
      </c>
    </row>
    <row r="109" spans="1:6" ht="12.75" customHeight="1">
      <c r="A109" s="12"/>
      <c r="B109" s="57"/>
      <c r="C109" s="57" t="s">
        <v>6</v>
      </c>
      <c r="D109" s="81">
        <v>24000</v>
      </c>
      <c r="E109" s="82">
        <v>3529.42</v>
      </c>
      <c r="F109" s="55" t="s">
        <v>453</v>
      </c>
    </row>
    <row r="110" spans="1:6" ht="12.75" customHeight="1">
      <c r="A110" s="12"/>
      <c r="B110" s="16"/>
      <c r="C110" s="57" t="s">
        <v>222</v>
      </c>
      <c r="D110" s="94">
        <v>3650</v>
      </c>
      <c r="E110" s="95">
        <v>0</v>
      </c>
      <c r="F110" s="55" t="s">
        <v>454</v>
      </c>
    </row>
    <row r="111" spans="1:6" ht="12.75" customHeight="1">
      <c r="A111" s="12"/>
      <c r="B111" s="16"/>
      <c r="C111" s="57" t="s">
        <v>32</v>
      </c>
      <c r="D111" s="94">
        <v>1000</v>
      </c>
      <c r="E111" s="95">
        <v>500</v>
      </c>
      <c r="F111" s="55" t="s">
        <v>455</v>
      </c>
    </row>
    <row r="112" spans="1:6" ht="12.75" customHeight="1">
      <c r="A112" s="15"/>
      <c r="B112" s="69"/>
      <c r="C112" s="57"/>
      <c r="D112" s="91">
        <f>SUM(D108:D111)</f>
        <v>130650</v>
      </c>
      <c r="E112" s="91">
        <f>SUM(E108:E111)</f>
        <v>66030.42</v>
      </c>
      <c r="F112" s="46"/>
    </row>
    <row r="113" spans="1:6" ht="12.75" customHeight="1">
      <c r="A113" s="71"/>
      <c r="B113" s="40" t="s">
        <v>115</v>
      </c>
      <c r="C113" s="39"/>
      <c r="D113" s="89">
        <f>SUM(+D105+D112)</f>
        <v>388150</v>
      </c>
      <c r="E113" s="96">
        <f>SUM(+E105+E112)</f>
        <v>304663.45</v>
      </c>
      <c r="F113" s="90" t="s">
        <v>520</v>
      </c>
    </row>
    <row r="114" spans="1:6" ht="12.75" customHeight="1">
      <c r="A114" s="56" t="s">
        <v>35</v>
      </c>
      <c r="B114" s="104"/>
      <c r="C114" s="16"/>
      <c r="D114" s="13"/>
      <c r="E114" s="14"/>
      <c r="F114" s="102" t="s">
        <v>175</v>
      </c>
    </row>
    <row r="115" spans="1:6" ht="12.75" customHeight="1">
      <c r="A115" s="19"/>
      <c r="B115" s="57" t="s">
        <v>36</v>
      </c>
      <c r="C115" s="57"/>
      <c r="D115" s="81"/>
      <c r="E115" s="82"/>
      <c r="F115" s="100" t="s">
        <v>176</v>
      </c>
    </row>
    <row r="116" spans="1:6" ht="12.75" customHeight="1">
      <c r="A116" s="19"/>
      <c r="B116" s="57"/>
      <c r="C116" s="57" t="s">
        <v>23</v>
      </c>
      <c r="D116" s="81">
        <v>89000</v>
      </c>
      <c r="E116" s="82">
        <v>74075</v>
      </c>
      <c r="F116" s="55" t="s">
        <v>128</v>
      </c>
    </row>
    <row r="117" spans="1:6" ht="12.75" customHeight="1">
      <c r="A117" s="19"/>
      <c r="B117" s="57"/>
      <c r="C117" s="57" t="s">
        <v>5</v>
      </c>
      <c r="D117" s="81">
        <v>220000</v>
      </c>
      <c r="E117" s="82">
        <v>76536.7</v>
      </c>
      <c r="F117" s="168" t="s">
        <v>456</v>
      </c>
    </row>
    <row r="118" spans="1:6" ht="12.75" customHeight="1">
      <c r="A118" s="19"/>
      <c r="B118" s="16"/>
      <c r="C118" s="57" t="s">
        <v>6</v>
      </c>
      <c r="D118" s="94">
        <v>4000</v>
      </c>
      <c r="E118" s="95">
        <v>194.84</v>
      </c>
      <c r="F118" s="99" t="s">
        <v>457</v>
      </c>
    </row>
    <row r="119" spans="1:6" ht="12.75" customHeight="1">
      <c r="A119" s="19"/>
      <c r="B119" s="16"/>
      <c r="C119" s="57" t="s">
        <v>32</v>
      </c>
      <c r="D119" s="94">
        <v>1000</v>
      </c>
      <c r="E119" s="95">
        <v>820</v>
      </c>
      <c r="F119" s="99" t="s">
        <v>458</v>
      </c>
    </row>
    <row r="120" spans="1:6" ht="12.75" customHeight="1">
      <c r="A120" s="19"/>
      <c r="B120" s="16"/>
      <c r="C120" s="16"/>
      <c r="D120" s="91">
        <f>SUM(D116:D119)</f>
        <v>314000</v>
      </c>
      <c r="E120" s="91">
        <f>SUM(E116:E119)</f>
        <v>151626.54</v>
      </c>
      <c r="F120" s="51"/>
    </row>
    <row r="121" spans="1:6" ht="12.75" customHeight="1">
      <c r="A121" s="71"/>
      <c r="B121" s="40" t="s">
        <v>115</v>
      </c>
      <c r="C121" s="39"/>
      <c r="D121" s="89">
        <f>SUM(D120)</f>
        <v>314000</v>
      </c>
      <c r="E121" s="96">
        <f>SUM(E120)</f>
        <v>151626.54</v>
      </c>
      <c r="F121" s="90" t="s">
        <v>521</v>
      </c>
    </row>
    <row r="122" spans="1:6" ht="12.75" customHeight="1">
      <c r="A122" s="58" t="s">
        <v>37</v>
      </c>
      <c r="B122" s="105"/>
      <c r="C122" s="49"/>
      <c r="D122" s="77"/>
      <c r="E122" s="78"/>
      <c r="F122" s="125" t="s">
        <v>177</v>
      </c>
    </row>
    <row r="123" spans="1:6" ht="12.75" customHeight="1">
      <c r="A123" s="61"/>
      <c r="B123" s="118" t="s">
        <v>38</v>
      </c>
      <c r="C123" s="118"/>
      <c r="D123" s="119"/>
      <c r="E123" s="120"/>
      <c r="F123" s="126" t="s">
        <v>178</v>
      </c>
    </row>
    <row r="124" spans="1:6" ht="12.75" customHeight="1">
      <c r="A124" s="61"/>
      <c r="B124" s="121"/>
      <c r="C124" s="121"/>
      <c r="D124" s="119"/>
      <c r="E124" s="120"/>
      <c r="F124" s="125" t="s">
        <v>179</v>
      </c>
    </row>
    <row r="125" spans="1:6" ht="12.75" customHeight="1">
      <c r="A125" s="59"/>
      <c r="B125" s="122"/>
      <c r="C125" s="122" t="s">
        <v>19</v>
      </c>
      <c r="D125" s="123">
        <v>147945</v>
      </c>
      <c r="E125" s="124">
        <v>147944.88</v>
      </c>
      <c r="F125" s="55" t="s">
        <v>180</v>
      </c>
    </row>
    <row r="126" spans="1:6" ht="12.75" customHeight="1">
      <c r="A126" s="59"/>
      <c r="B126" s="122"/>
      <c r="C126" s="122" t="s">
        <v>21</v>
      </c>
      <c r="D126" s="123">
        <v>21900</v>
      </c>
      <c r="E126" s="124">
        <v>21900.42</v>
      </c>
      <c r="F126" s="55" t="s">
        <v>181</v>
      </c>
    </row>
    <row r="127" spans="1:6" ht="12.75" customHeight="1">
      <c r="A127" s="59"/>
      <c r="B127" s="16"/>
      <c r="C127" s="57" t="s">
        <v>22</v>
      </c>
      <c r="D127" s="81">
        <v>3555</v>
      </c>
      <c r="E127" s="82">
        <v>3554.7</v>
      </c>
      <c r="F127" s="55" t="s">
        <v>169</v>
      </c>
    </row>
    <row r="128" spans="1:6" ht="12.75" customHeight="1">
      <c r="A128" s="59"/>
      <c r="B128" s="16"/>
      <c r="C128" s="16"/>
      <c r="D128" s="83">
        <f>SUM(D125:D127)</f>
        <v>173400</v>
      </c>
      <c r="E128" s="84">
        <f>SUM(E125:E127)</f>
        <v>173400</v>
      </c>
      <c r="F128" s="46"/>
    </row>
    <row r="129" spans="1:6" ht="12.75" customHeight="1">
      <c r="A129" s="12"/>
      <c r="B129" s="16"/>
      <c r="C129" s="16"/>
      <c r="D129" s="36"/>
      <c r="E129" s="37"/>
      <c r="F129" s="46"/>
    </row>
    <row r="130" spans="1:6" ht="12.75" customHeight="1">
      <c r="A130" s="12"/>
      <c r="B130" s="57" t="s">
        <v>39</v>
      </c>
      <c r="C130" s="57"/>
      <c r="D130" s="81"/>
      <c r="E130" s="82"/>
      <c r="F130" s="100" t="s">
        <v>182</v>
      </c>
    </row>
    <row r="131" spans="1:6" ht="12.75" customHeight="1">
      <c r="A131" s="12"/>
      <c r="B131" s="16"/>
      <c r="C131" s="57" t="s">
        <v>40</v>
      </c>
      <c r="D131" s="81">
        <v>126000</v>
      </c>
      <c r="E131" s="82">
        <v>126000</v>
      </c>
      <c r="F131" s="55" t="s">
        <v>183</v>
      </c>
    </row>
    <row r="132" spans="1:6" ht="12.75" customHeight="1">
      <c r="A132" s="12"/>
      <c r="B132" s="16"/>
      <c r="C132" s="57" t="s">
        <v>24</v>
      </c>
      <c r="D132" s="81">
        <v>2800</v>
      </c>
      <c r="E132" s="82">
        <v>2065.69</v>
      </c>
      <c r="F132" s="55" t="s">
        <v>557</v>
      </c>
    </row>
    <row r="133" spans="1:6" ht="12.75" customHeight="1">
      <c r="A133" s="12"/>
      <c r="B133" s="16"/>
      <c r="C133" s="57" t="s">
        <v>5</v>
      </c>
      <c r="D133" s="81">
        <v>3700</v>
      </c>
      <c r="E133" s="82">
        <v>2587.76</v>
      </c>
      <c r="F133" s="55" t="s">
        <v>558</v>
      </c>
    </row>
    <row r="134" spans="1:6" ht="12.75" customHeight="1">
      <c r="A134" s="12"/>
      <c r="B134" s="16"/>
      <c r="C134" s="57"/>
      <c r="D134" s="81"/>
      <c r="E134" s="82"/>
      <c r="F134" s="55" t="s">
        <v>559</v>
      </c>
    </row>
    <row r="135" spans="1:6" ht="12.75" customHeight="1">
      <c r="A135" s="12"/>
      <c r="B135" s="16"/>
      <c r="C135" s="57" t="s">
        <v>221</v>
      </c>
      <c r="D135" s="81">
        <v>3000</v>
      </c>
      <c r="E135" s="82">
        <v>2369.7</v>
      </c>
      <c r="F135" s="55" t="s">
        <v>236</v>
      </c>
    </row>
    <row r="136" spans="1:6" ht="12.75" customHeight="1">
      <c r="A136" s="12"/>
      <c r="B136" s="16"/>
      <c r="C136" s="57" t="s">
        <v>41</v>
      </c>
      <c r="D136" s="81">
        <v>1800</v>
      </c>
      <c r="E136" s="82">
        <v>0</v>
      </c>
      <c r="F136" s="55" t="s">
        <v>239</v>
      </c>
    </row>
    <row r="137" spans="1:6" ht="12.75" customHeight="1">
      <c r="A137" s="12"/>
      <c r="B137" s="16"/>
      <c r="C137" s="57"/>
      <c r="D137" s="83">
        <f>SUM(D131:D136)</f>
        <v>137300</v>
      </c>
      <c r="E137" s="84">
        <f>SUM(E131:E136)</f>
        <v>133023.15</v>
      </c>
      <c r="F137" s="46"/>
    </row>
    <row r="138" spans="1:6" ht="12.75" customHeight="1">
      <c r="A138" s="12"/>
      <c r="B138" s="16"/>
      <c r="C138" s="16"/>
      <c r="D138" s="36"/>
      <c r="E138" s="37"/>
      <c r="F138" s="46"/>
    </row>
    <row r="139" spans="1:6" ht="12.75" customHeight="1">
      <c r="A139" s="12"/>
      <c r="B139" s="57" t="s">
        <v>42</v>
      </c>
      <c r="C139" s="57"/>
      <c r="D139" s="81"/>
      <c r="E139" s="82"/>
      <c r="F139" s="100" t="s">
        <v>184</v>
      </c>
    </row>
    <row r="140" spans="1:6" ht="12.75" customHeight="1">
      <c r="A140" s="12"/>
      <c r="B140" s="57"/>
      <c r="C140" s="57" t="s">
        <v>18</v>
      </c>
      <c r="D140" s="81">
        <v>5200</v>
      </c>
      <c r="E140" s="82">
        <v>4558.42</v>
      </c>
      <c r="F140" s="101" t="s">
        <v>185</v>
      </c>
    </row>
    <row r="141" spans="1:6" ht="12.75" customHeight="1">
      <c r="A141" s="12"/>
      <c r="B141" s="57"/>
      <c r="C141" s="57" t="s">
        <v>19</v>
      </c>
      <c r="D141" s="81">
        <v>2165970</v>
      </c>
      <c r="E141" s="82">
        <v>2162426.37</v>
      </c>
      <c r="F141" s="101" t="s">
        <v>127</v>
      </c>
    </row>
    <row r="142" spans="1:6" ht="12.75" customHeight="1">
      <c r="A142" s="12"/>
      <c r="B142" s="16"/>
      <c r="C142" s="57" t="s">
        <v>20</v>
      </c>
      <c r="D142" s="81">
        <v>176000</v>
      </c>
      <c r="E142" s="82">
        <v>175314.86</v>
      </c>
      <c r="F142" s="101" t="s">
        <v>167</v>
      </c>
    </row>
    <row r="143" spans="1:6" ht="12.75" customHeight="1">
      <c r="A143" s="12"/>
      <c r="B143" s="16"/>
      <c r="C143" s="57" t="s">
        <v>21</v>
      </c>
      <c r="D143" s="81">
        <v>322000</v>
      </c>
      <c r="E143" s="82">
        <v>321750.51</v>
      </c>
      <c r="F143" s="101" t="s">
        <v>186</v>
      </c>
    </row>
    <row r="144" spans="1:6" ht="12.75" customHeight="1">
      <c r="A144" s="12"/>
      <c r="B144" s="16"/>
      <c r="C144" s="57" t="s">
        <v>22</v>
      </c>
      <c r="D144" s="81">
        <v>51867</v>
      </c>
      <c r="E144" s="82">
        <v>51213.39</v>
      </c>
      <c r="F144" s="101" t="s">
        <v>169</v>
      </c>
    </row>
    <row r="145" spans="1:6" ht="12.75" customHeight="1">
      <c r="A145" s="12"/>
      <c r="B145" s="16"/>
      <c r="C145" s="57" t="s">
        <v>43</v>
      </c>
      <c r="D145" s="81">
        <v>30700</v>
      </c>
      <c r="E145" s="82">
        <v>30662</v>
      </c>
      <c r="F145" s="101" t="s">
        <v>187</v>
      </c>
    </row>
    <row r="146" spans="1:6" ht="12.75" customHeight="1">
      <c r="A146" s="12"/>
      <c r="B146" s="16"/>
      <c r="C146" s="57" t="s">
        <v>23</v>
      </c>
      <c r="D146" s="81">
        <v>11000</v>
      </c>
      <c r="E146" s="82">
        <v>10238.04</v>
      </c>
      <c r="F146" s="101" t="s">
        <v>128</v>
      </c>
    </row>
    <row r="147" spans="1:6" ht="12.75" customHeight="1">
      <c r="A147" s="12"/>
      <c r="B147" s="16"/>
      <c r="C147" s="57" t="s">
        <v>24</v>
      </c>
      <c r="D147" s="81">
        <v>178000</v>
      </c>
      <c r="E147" s="82">
        <v>176753.28</v>
      </c>
      <c r="F147" s="101" t="s">
        <v>164</v>
      </c>
    </row>
    <row r="148" spans="1:6" ht="12.75" customHeight="1">
      <c r="A148" s="12"/>
      <c r="B148" s="16"/>
      <c r="C148" s="57" t="s">
        <v>44</v>
      </c>
      <c r="D148" s="81">
        <v>20000</v>
      </c>
      <c r="E148" s="82">
        <v>19174.71</v>
      </c>
      <c r="F148" s="101" t="s">
        <v>293</v>
      </c>
    </row>
    <row r="149" spans="1:6" ht="12.75" customHeight="1">
      <c r="A149" s="12"/>
      <c r="B149" s="16"/>
      <c r="C149" s="57" t="s">
        <v>31</v>
      </c>
      <c r="D149" s="81">
        <v>40000</v>
      </c>
      <c r="E149" s="82">
        <v>39253.27</v>
      </c>
      <c r="F149" s="101" t="s">
        <v>337</v>
      </c>
    </row>
    <row r="150" spans="1:6" ht="12.75" customHeight="1">
      <c r="A150" s="12"/>
      <c r="B150" s="16"/>
      <c r="C150" s="57" t="s">
        <v>25</v>
      </c>
      <c r="D150" s="81">
        <v>38000</v>
      </c>
      <c r="E150" s="82">
        <v>37587.07</v>
      </c>
      <c r="F150" s="101" t="s">
        <v>188</v>
      </c>
    </row>
    <row r="151" spans="1:6" ht="12.75" customHeight="1">
      <c r="A151" s="12"/>
      <c r="B151" s="16"/>
      <c r="C151" s="57" t="s">
        <v>45</v>
      </c>
      <c r="D151" s="81">
        <v>2000</v>
      </c>
      <c r="E151" s="82">
        <v>1076.3</v>
      </c>
      <c r="F151" s="101" t="s">
        <v>145</v>
      </c>
    </row>
    <row r="152" spans="1:6" ht="12.75" customHeight="1">
      <c r="A152" s="12"/>
      <c r="B152" s="16"/>
      <c r="C152" s="57" t="s">
        <v>5</v>
      </c>
      <c r="D152" s="81">
        <v>202000</v>
      </c>
      <c r="E152" s="82">
        <v>199492.18</v>
      </c>
      <c r="F152" s="101" t="s">
        <v>189</v>
      </c>
    </row>
    <row r="153" spans="1:6" ht="12.75" customHeight="1">
      <c r="A153" s="12"/>
      <c r="B153" s="16"/>
      <c r="C153" s="57" t="s">
        <v>46</v>
      </c>
      <c r="D153" s="81">
        <v>18000</v>
      </c>
      <c r="E153" s="82">
        <v>17176.9</v>
      </c>
      <c r="F153" s="101" t="s">
        <v>294</v>
      </c>
    </row>
    <row r="154" spans="1:6" ht="12.75" customHeight="1">
      <c r="A154" s="12"/>
      <c r="B154" s="16"/>
      <c r="C154" s="57" t="s">
        <v>221</v>
      </c>
      <c r="D154" s="81">
        <v>13000</v>
      </c>
      <c r="E154" s="82">
        <v>11325.72</v>
      </c>
      <c r="F154" s="101" t="s">
        <v>236</v>
      </c>
    </row>
    <row r="155" spans="1:6" ht="12.75" customHeight="1">
      <c r="A155" s="12"/>
      <c r="B155" s="16"/>
      <c r="C155" s="57" t="s">
        <v>224</v>
      </c>
      <c r="D155" s="81">
        <v>24500</v>
      </c>
      <c r="E155" s="82">
        <v>21936.69</v>
      </c>
      <c r="F155" s="101" t="s">
        <v>240</v>
      </c>
    </row>
    <row r="156" spans="1:6" ht="12.75" customHeight="1">
      <c r="A156" s="12"/>
      <c r="B156" s="16"/>
      <c r="C156" s="57" t="s">
        <v>430</v>
      </c>
      <c r="D156" s="81">
        <v>300</v>
      </c>
      <c r="E156" s="82">
        <v>0</v>
      </c>
      <c r="F156" s="101" t="s">
        <v>459</v>
      </c>
    </row>
    <row r="157" spans="1:6" ht="12.75" customHeight="1">
      <c r="A157" s="12"/>
      <c r="B157" s="16"/>
      <c r="C157" s="57" t="s">
        <v>223</v>
      </c>
      <c r="D157" s="81">
        <v>1000</v>
      </c>
      <c r="E157" s="82">
        <v>0</v>
      </c>
      <c r="F157" s="101" t="s">
        <v>478</v>
      </c>
    </row>
    <row r="158" spans="1:6" ht="12.75" customHeight="1">
      <c r="A158" s="12"/>
      <c r="B158" s="16"/>
      <c r="C158" s="57" t="s">
        <v>41</v>
      </c>
      <c r="D158" s="81">
        <v>24000</v>
      </c>
      <c r="E158" s="82">
        <v>23595.65</v>
      </c>
      <c r="F158" s="101" t="s">
        <v>190</v>
      </c>
    </row>
    <row r="159" spans="1:6" ht="12.75" customHeight="1">
      <c r="A159" s="12"/>
      <c r="B159" s="16"/>
      <c r="C159" s="57"/>
      <c r="D159" s="81"/>
      <c r="E159" s="82"/>
      <c r="F159" s="101" t="s">
        <v>191</v>
      </c>
    </row>
    <row r="160" spans="1:6" ht="12.75" customHeight="1">
      <c r="A160" s="12"/>
      <c r="B160" s="16"/>
      <c r="C160" s="57" t="s">
        <v>225</v>
      </c>
      <c r="D160" s="81">
        <v>2000</v>
      </c>
      <c r="E160" s="82">
        <v>0</v>
      </c>
      <c r="F160" s="101" t="s">
        <v>241</v>
      </c>
    </row>
    <row r="161" spans="1:6" ht="12.75" customHeight="1">
      <c r="A161" s="12"/>
      <c r="B161" s="16"/>
      <c r="C161" s="57" t="s">
        <v>6</v>
      </c>
      <c r="D161" s="81">
        <v>10000</v>
      </c>
      <c r="E161" s="82">
        <v>9191.55</v>
      </c>
      <c r="F161" s="55" t="s">
        <v>339</v>
      </c>
    </row>
    <row r="162" spans="1:6" ht="12.75" customHeight="1">
      <c r="A162" s="12"/>
      <c r="B162" s="16"/>
      <c r="C162" s="57"/>
      <c r="D162" s="81"/>
      <c r="E162" s="82"/>
      <c r="F162" s="55" t="s">
        <v>560</v>
      </c>
    </row>
    <row r="163" spans="1:6" ht="12.75" customHeight="1">
      <c r="A163" s="12"/>
      <c r="B163" s="16"/>
      <c r="C163" s="57" t="s">
        <v>26</v>
      </c>
      <c r="D163" s="81">
        <v>55000</v>
      </c>
      <c r="E163" s="82">
        <v>53472.08</v>
      </c>
      <c r="F163" s="55" t="s">
        <v>170</v>
      </c>
    </row>
    <row r="164" spans="1:6" ht="12.75" customHeight="1">
      <c r="A164" s="12"/>
      <c r="B164" s="16"/>
      <c r="C164" s="57" t="s">
        <v>220</v>
      </c>
      <c r="D164" s="81">
        <v>1000</v>
      </c>
      <c r="E164" s="82">
        <v>80</v>
      </c>
      <c r="F164" s="55" t="s">
        <v>298</v>
      </c>
    </row>
    <row r="165" spans="1:6" ht="12.75" customHeight="1">
      <c r="A165" s="12"/>
      <c r="B165" s="16"/>
      <c r="C165" s="57" t="s">
        <v>47</v>
      </c>
      <c r="D165" s="81">
        <v>500</v>
      </c>
      <c r="E165" s="82">
        <v>0</v>
      </c>
      <c r="F165" s="55" t="s">
        <v>192</v>
      </c>
    </row>
    <row r="166" spans="1:6" ht="12.75" customHeight="1">
      <c r="A166" s="12"/>
      <c r="B166" s="16"/>
      <c r="C166" s="57" t="s">
        <v>32</v>
      </c>
      <c r="D166" s="81">
        <v>2000</v>
      </c>
      <c r="E166" s="82">
        <v>30</v>
      </c>
      <c r="F166" s="99" t="s">
        <v>242</v>
      </c>
    </row>
    <row r="167" spans="1:6" ht="12.75" customHeight="1">
      <c r="A167" s="12"/>
      <c r="B167" s="16"/>
      <c r="C167" s="57" t="s">
        <v>226</v>
      </c>
      <c r="D167" s="81">
        <v>13800</v>
      </c>
      <c r="E167" s="82">
        <v>12775</v>
      </c>
      <c r="F167" s="99" t="s">
        <v>243</v>
      </c>
    </row>
    <row r="168" spans="1:6" ht="12.75" customHeight="1">
      <c r="A168" s="12"/>
      <c r="B168" s="16"/>
      <c r="C168" s="57" t="s">
        <v>227</v>
      </c>
      <c r="D168" s="81">
        <v>10000</v>
      </c>
      <c r="E168" s="82">
        <v>7676.06</v>
      </c>
      <c r="F168" s="55" t="s">
        <v>561</v>
      </c>
    </row>
    <row r="169" spans="1:6" ht="12.75" customHeight="1">
      <c r="A169" s="12"/>
      <c r="B169" s="16"/>
      <c r="C169" s="57" t="s">
        <v>228</v>
      </c>
      <c r="D169" s="81">
        <v>50200</v>
      </c>
      <c r="E169" s="82">
        <v>49321.56</v>
      </c>
      <c r="F169" s="99" t="s">
        <v>244</v>
      </c>
    </row>
    <row r="170" spans="1:6" ht="12.75" customHeight="1">
      <c r="A170" s="12"/>
      <c r="B170" s="16"/>
      <c r="C170" s="57" t="s">
        <v>33</v>
      </c>
      <c r="D170" s="81">
        <v>17500</v>
      </c>
      <c r="E170" s="82">
        <v>17287.4</v>
      </c>
      <c r="F170" s="55" t="s">
        <v>420</v>
      </c>
    </row>
    <row r="171" spans="1:6" ht="12.75" customHeight="1">
      <c r="A171" s="12"/>
      <c r="B171" s="16"/>
      <c r="C171" s="16"/>
      <c r="D171" s="83">
        <f>SUM(D140:D170)</f>
        <v>3485537</v>
      </c>
      <c r="E171" s="84">
        <f>SUM(E140:E170)</f>
        <v>3453369.01</v>
      </c>
      <c r="F171" s="45"/>
    </row>
    <row r="172" spans="1:6" ht="12.75" customHeight="1">
      <c r="A172" s="12"/>
      <c r="B172" s="16"/>
      <c r="C172" s="16"/>
      <c r="D172" s="36"/>
      <c r="E172" s="37"/>
      <c r="F172" s="45"/>
    </row>
    <row r="173" spans="1:6" ht="12.75" customHeight="1">
      <c r="A173" s="12"/>
      <c r="B173" s="57" t="s">
        <v>229</v>
      </c>
      <c r="C173" s="57"/>
      <c r="D173" s="81"/>
      <c r="E173" s="82"/>
      <c r="F173" s="127" t="s">
        <v>245</v>
      </c>
    </row>
    <row r="174" spans="1:6" ht="12.75" customHeight="1">
      <c r="A174" s="12"/>
      <c r="B174" s="57"/>
      <c r="C174" s="57" t="s">
        <v>40</v>
      </c>
      <c r="D174" s="81">
        <v>1300</v>
      </c>
      <c r="E174" s="82">
        <v>0</v>
      </c>
      <c r="F174" s="103" t="s">
        <v>246</v>
      </c>
    </row>
    <row r="175" spans="1:6" ht="12.75" customHeight="1">
      <c r="A175" s="12"/>
      <c r="B175" s="16"/>
      <c r="C175" s="57" t="s">
        <v>51</v>
      </c>
      <c r="D175" s="81">
        <v>200</v>
      </c>
      <c r="E175" s="82">
        <v>0</v>
      </c>
      <c r="F175" s="103" t="s">
        <v>247</v>
      </c>
    </row>
    <row r="176" spans="1:6" ht="12.75" customHeight="1">
      <c r="A176" s="12"/>
      <c r="B176" s="16"/>
      <c r="C176" s="57" t="s">
        <v>5</v>
      </c>
      <c r="D176" s="81">
        <v>1680</v>
      </c>
      <c r="E176" s="82">
        <v>0</v>
      </c>
      <c r="F176" s="103" t="s">
        <v>189</v>
      </c>
    </row>
    <row r="177" spans="1:6" ht="12.75" customHeight="1">
      <c r="A177" s="12"/>
      <c r="B177" s="16"/>
      <c r="C177" s="57"/>
      <c r="D177" s="83">
        <f>SUM(D174:D176)</f>
        <v>3180</v>
      </c>
      <c r="E177" s="84">
        <f>SUM(E174:E176)</f>
        <v>0</v>
      </c>
      <c r="F177" s="103"/>
    </row>
    <row r="178" spans="1:6" ht="12.75" customHeight="1">
      <c r="A178" s="12"/>
      <c r="B178" s="16"/>
      <c r="C178" s="16"/>
      <c r="D178" s="36"/>
      <c r="E178" s="37"/>
      <c r="F178" s="45"/>
    </row>
    <row r="179" spans="1:6" ht="12.75" customHeight="1">
      <c r="A179" s="12"/>
      <c r="B179" s="57" t="s">
        <v>48</v>
      </c>
      <c r="C179" s="57"/>
      <c r="D179" s="81"/>
      <c r="E179" s="82"/>
      <c r="F179" s="100" t="s">
        <v>126</v>
      </c>
    </row>
    <row r="180" spans="1:6" ht="12.75" customHeight="1">
      <c r="A180" s="12"/>
      <c r="B180" s="111"/>
      <c r="C180" s="111" t="s">
        <v>24</v>
      </c>
      <c r="D180" s="113">
        <v>1100</v>
      </c>
      <c r="E180" s="114">
        <v>1005.13</v>
      </c>
      <c r="F180" s="101" t="s">
        <v>340</v>
      </c>
    </row>
    <row r="181" spans="1:6" ht="12.75" customHeight="1">
      <c r="A181" s="12"/>
      <c r="B181" s="16"/>
      <c r="C181" s="57" t="s">
        <v>5</v>
      </c>
      <c r="D181" s="81">
        <v>16500</v>
      </c>
      <c r="E181" s="82">
        <v>14839.19</v>
      </c>
      <c r="F181" s="55" t="s">
        <v>341</v>
      </c>
    </row>
    <row r="182" spans="1:6" ht="12.75" customHeight="1">
      <c r="A182" s="12"/>
      <c r="B182" s="16"/>
      <c r="C182" s="57"/>
      <c r="D182" s="81"/>
      <c r="E182" s="82"/>
      <c r="F182" s="55" t="s">
        <v>562</v>
      </c>
    </row>
    <row r="183" spans="1:6" ht="12.75" customHeight="1">
      <c r="A183" s="12"/>
      <c r="B183" s="16"/>
      <c r="C183" s="57"/>
      <c r="D183" s="83">
        <f>SUM(D180:D181)</f>
        <v>17600</v>
      </c>
      <c r="E183" s="84">
        <f>SUM(E180:E181)</f>
        <v>15844.32</v>
      </c>
      <c r="F183" s="46"/>
    </row>
    <row r="184" spans="1:6" ht="12.75" customHeight="1">
      <c r="A184" s="12"/>
      <c r="B184" s="16"/>
      <c r="C184" s="16"/>
      <c r="D184" s="36"/>
      <c r="E184" s="37"/>
      <c r="F184" s="46"/>
    </row>
    <row r="185" spans="1:6" ht="12.75" customHeight="1">
      <c r="A185" s="12"/>
      <c r="B185" s="57" t="s">
        <v>50</v>
      </c>
      <c r="C185" s="57"/>
      <c r="D185" s="81"/>
      <c r="E185" s="82"/>
      <c r="F185" s="100" t="s">
        <v>130</v>
      </c>
    </row>
    <row r="186" spans="1:6" ht="12.75" customHeight="1">
      <c r="A186" s="12"/>
      <c r="B186" s="57"/>
      <c r="C186" s="57" t="s">
        <v>18</v>
      </c>
      <c r="D186" s="81">
        <v>1200</v>
      </c>
      <c r="E186" s="82">
        <v>907.41</v>
      </c>
      <c r="F186" s="101" t="s">
        <v>460</v>
      </c>
    </row>
    <row r="187" spans="1:6" ht="12.75" customHeight="1">
      <c r="A187" s="12"/>
      <c r="B187" s="16"/>
      <c r="C187" s="57" t="s">
        <v>40</v>
      </c>
      <c r="D187" s="81">
        <v>23000</v>
      </c>
      <c r="E187" s="82">
        <v>22800</v>
      </c>
      <c r="F187" s="101" t="s">
        <v>193</v>
      </c>
    </row>
    <row r="188" spans="1:6" ht="12.75" customHeight="1">
      <c r="A188" s="12"/>
      <c r="B188" s="16"/>
      <c r="C188" s="57" t="s">
        <v>19</v>
      </c>
      <c r="D188" s="81">
        <v>538000</v>
      </c>
      <c r="E188" s="82">
        <v>518633.19</v>
      </c>
      <c r="F188" s="101" t="s">
        <v>127</v>
      </c>
    </row>
    <row r="189" spans="1:6" ht="12.75" customHeight="1">
      <c r="A189" s="12"/>
      <c r="B189" s="16"/>
      <c r="C189" s="57" t="s">
        <v>20</v>
      </c>
      <c r="D189" s="81">
        <v>35500</v>
      </c>
      <c r="E189" s="82">
        <v>35066.93</v>
      </c>
      <c r="F189" s="101" t="s">
        <v>167</v>
      </c>
    </row>
    <row r="190" spans="1:6" ht="12.75" customHeight="1">
      <c r="A190" s="12"/>
      <c r="B190" s="16"/>
      <c r="C190" s="57" t="s">
        <v>21</v>
      </c>
      <c r="D190" s="81">
        <v>90000</v>
      </c>
      <c r="E190" s="82">
        <v>83756.12</v>
      </c>
      <c r="F190" s="101" t="s">
        <v>186</v>
      </c>
    </row>
    <row r="191" spans="1:6" ht="12.75" customHeight="1">
      <c r="A191" s="12"/>
      <c r="B191" s="16"/>
      <c r="C191" s="57" t="s">
        <v>22</v>
      </c>
      <c r="D191" s="81">
        <v>14000</v>
      </c>
      <c r="E191" s="82">
        <v>12315.9</v>
      </c>
      <c r="F191" s="101" t="s">
        <v>169</v>
      </c>
    </row>
    <row r="192" spans="1:6" ht="12.75" customHeight="1">
      <c r="A192" s="12"/>
      <c r="B192" s="16"/>
      <c r="C192" s="57" t="s">
        <v>43</v>
      </c>
      <c r="D192" s="81">
        <v>3000</v>
      </c>
      <c r="E192" s="82">
        <v>1908.59</v>
      </c>
      <c r="F192" s="101" t="s">
        <v>187</v>
      </c>
    </row>
    <row r="193" spans="1:6" ht="12.75" customHeight="1">
      <c r="A193" s="12"/>
      <c r="B193" s="16"/>
      <c r="C193" s="57" t="s">
        <v>23</v>
      </c>
      <c r="D193" s="81">
        <v>6000</v>
      </c>
      <c r="E193" s="82">
        <v>6000</v>
      </c>
      <c r="F193" s="101" t="s">
        <v>128</v>
      </c>
    </row>
    <row r="194" spans="1:6" ht="12.75" customHeight="1">
      <c r="A194" s="12"/>
      <c r="B194" s="16"/>
      <c r="C194" s="57" t="s">
        <v>24</v>
      </c>
      <c r="D194" s="81">
        <v>30000</v>
      </c>
      <c r="E194" s="82">
        <v>27712.25</v>
      </c>
      <c r="F194" s="55" t="s">
        <v>461</v>
      </c>
    </row>
    <row r="195" spans="1:6" ht="12.75" customHeight="1">
      <c r="A195" s="12"/>
      <c r="B195" s="16"/>
      <c r="C195" s="16"/>
      <c r="D195" s="13"/>
      <c r="E195" s="14"/>
      <c r="F195" s="55" t="s">
        <v>390</v>
      </c>
    </row>
    <row r="196" spans="1:6" ht="12.75" customHeight="1">
      <c r="A196" s="12"/>
      <c r="B196" s="16"/>
      <c r="C196" s="16"/>
      <c r="D196" s="13"/>
      <c r="E196" s="14"/>
      <c r="F196" s="55" t="s">
        <v>563</v>
      </c>
    </row>
    <row r="197" spans="1:6" ht="12.75" customHeight="1">
      <c r="A197" s="12"/>
      <c r="B197" s="16"/>
      <c r="C197" s="57" t="s">
        <v>44</v>
      </c>
      <c r="D197" s="81">
        <v>120</v>
      </c>
      <c r="E197" s="82">
        <v>0</v>
      </c>
      <c r="F197" s="99" t="s">
        <v>408</v>
      </c>
    </row>
    <row r="198" spans="1:6" ht="12.75" customHeight="1">
      <c r="A198" s="12"/>
      <c r="B198" s="16"/>
      <c r="C198" s="57" t="s">
        <v>31</v>
      </c>
      <c r="D198" s="81">
        <v>14000</v>
      </c>
      <c r="E198" s="82">
        <v>12850.52</v>
      </c>
      <c r="F198" s="55" t="s">
        <v>194</v>
      </c>
    </row>
    <row r="199" spans="1:6" ht="12.75" customHeight="1">
      <c r="A199" s="12"/>
      <c r="B199" s="16"/>
      <c r="C199" s="57" t="s">
        <v>45</v>
      </c>
      <c r="D199" s="81">
        <v>500</v>
      </c>
      <c r="E199" s="82">
        <v>256</v>
      </c>
      <c r="F199" s="55" t="s">
        <v>342</v>
      </c>
    </row>
    <row r="200" spans="1:6" ht="12.75" customHeight="1">
      <c r="A200" s="12"/>
      <c r="B200" s="16"/>
      <c r="C200" s="57" t="s">
        <v>5</v>
      </c>
      <c r="D200" s="81">
        <v>54880</v>
      </c>
      <c r="E200" s="82">
        <v>52516.6</v>
      </c>
      <c r="F200" s="55" t="s">
        <v>462</v>
      </c>
    </row>
    <row r="201" spans="1:6" ht="12.75" customHeight="1">
      <c r="A201" s="12"/>
      <c r="B201" s="16"/>
      <c r="C201" s="16"/>
      <c r="D201" s="13"/>
      <c r="E201" s="14"/>
      <c r="F201" s="55" t="s">
        <v>300</v>
      </c>
    </row>
    <row r="202" spans="1:6" ht="12.75" customHeight="1">
      <c r="A202" s="12"/>
      <c r="B202" s="16"/>
      <c r="C202" s="16"/>
      <c r="D202" s="13"/>
      <c r="E202" s="14"/>
      <c r="F202" s="55" t="s">
        <v>299</v>
      </c>
    </row>
    <row r="203" spans="1:6" ht="12.75" customHeight="1">
      <c r="A203" s="12"/>
      <c r="B203" s="16"/>
      <c r="C203" s="16"/>
      <c r="D203" s="13"/>
      <c r="E203" s="14"/>
      <c r="F203" s="55" t="s">
        <v>343</v>
      </c>
    </row>
    <row r="204" spans="1:6" ht="12.75" customHeight="1">
      <c r="A204" s="12"/>
      <c r="B204" s="16"/>
      <c r="C204" s="16"/>
      <c r="D204" s="13"/>
      <c r="E204" s="14"/>
      <c r="F204" s="55" t="s">
        <v>391</v>
      </c>
    </row>
    <row r="205" spans="1:6" ht="12.75" customHeight="1">
      <c r="A205" s="12"/>
      <c r="B205" s="16"/>
      <c r="C205" s="57" t="s">
        <v>46</v>
      </c>
      <c r="D205" s="81">
        <v>1000</v>
      </c>
      <c r="E205" s="82">
        <v>776</v>
      </c>
      <c r="F205" s="55" t="s">
        <v>301</v>
      </c>
    </row>
    <row r="206" spans="1:6" ht="12.75" customHeight="1">
      <c r="A206" s="12"/>
      <c r="B206" s="16"/>
      <c r="C206" s="57" t="s">
        <v>221</v>
      </c>
      <c r="D206" s="81">
        <v>4500</v>
      </c>
      <c r="E206" s="82">
        <v>4099.9</v>
      </c>
      <c r="F206" s="55" t="s">
        <v>236</v>
      </c>
    </row>
    <row r="207" spans="1:6" ht="12.75" customHeight="1">
      <c r="A207" s="12"/>
      <c r="B207" s="16"/>
      <c r="C207" s="57" t="s">
        <v>224</v>
      </c>
      <c r="D207" s="81">
        <v>2000</v>
      </c>
      <c r="E207" s="82">
        <v>1629.28</v>
      </c>
      <c r="F207" s="55" t="s">
        <v>240</v>
      </c>
    </row>
    <row r="208" spans="1:6" ht="12.75" customHeight="1">
      <c r="A208" s="12"/>
      <c r="B208" s="16"/>
      <c r="C208" s="57" t="s">
        <v>41</v>
      </c>
      <c r="D208" s="81">
        <v>3500</v>
      </c>
      <c r="E208" s="82">
        <v>2688.68</v>
      </c>
      <c r="F208" s="55" t="s">
        <v>392</v>
      </c>
    </row>
    <row r="209" spans="1:6" ht="12.75" customHeight="1">
      <c r="A209" s="12"/>
      <c r="B209" s="16"/>
      <c r="C209" s="57" t="s">
        <v>6</v>
      </c>
      <c r="D209" s="81">
        <v>23200</v>
      </c>
      <c r="E209" s="82">
        <v>22640.11</v>
      </c>
      <c r="F209" s="55" t="s">
        <v>248</v>
      </c>
    </row>
    <row r="210" spans="1:6" ht="12.75" customHeight="1">
      <c r="A210" s="12"/>
      <c r="B210" s="16"/>
      <c r="C210" s="16"/>
      <c r="D210" s="13"/>
      <c r="E210" s="14"/>
      <c r="F210" s="55" t="s">
        <v>422</v>
      </c>
    </row>
    <row r="211" spans="1:6" ht="12.75" customHeight="1">
      <c r="A211" s="12"/>
      <c r="B211" s="16"/>
      <c r="C211" s="16"/>
      <c r="D211" s="13"/>
      <c r="E211" s="14"/>
      <c r="F211" s="55" t="s">
        <v>393</v>
      </c>
    </row>
    <row r="212" spans="1:6" ht="12.75" customHeight="1">
      <c r="A212" s="12"/>
      <c r="B212" s="16"/>
      <c r="C212" s="57" t="s">
        <v>26</v>
      </c>
      <c r="D212" s="81">
        <v>13200</v>
      </c>
      <c r="E212" s="82">
        <v>11980.48</v>
      </c>
      <c r="F212" s="55" t="s">
        <v>170</v>
      </c>
    </row>
    <row r="213" spans="1:6" ht="12.75" customHeight="1">
      <c r="A213" s="12"/>
      <c r="B213" s="16"/>
      <c r="C213" s="57" t="s">
        <v>32</v>
      </c>
      <c r="D213" s="81">
        <v>1000</v>
      </c>
      <c r="E213" s="82">
        <v>522.83</v>
      </c>
      <c r="F213" s="55" t="s">
        <v>344</v>
      </c>
    </row>
    <row r="214" spans="1:6" ht="12.75" customHeight="1">
      <c r="A214" s="12"/>
      <c r="B214" s="16"/>
      <c r="C214" s="57" t="s">
        <v>226</v>
      </c>
      <c r="D214" s="94">
        <v>2700</v>
      </c>
      <c r="E214" s="95">
        <v>2059</v>
      </c>
      <c r="F214" s="55" t="s">
        <v>243</v>
      </c>
    </row>
    <row r="215" spans="1:6" ht="12.75" customHeight="1">
      <c r="A215" s="12"/>
      <c r="B215" s="16"/>
      <c r="C215" s="57" t="s">
        <v>227</v>
      </c>
      <c r="D215" s="94">
        <v>4000</v>
      </c>
      <c r="E215" s="95">
        <v>2505.12</v>
      </c>
      <c r="F215" s="55" t="s">
        <v>249</v>
      </c>
    </row>
    <row r="216" spans="1:6" ht="12.75" customHeight="1">
      <c r="A216" s="12"/>
      <c r="B216" s="16"/>
      <c r="C216" s="57" t="s">
        <v>228</v>
      </c>
      <c r="D216" s="94">
        <v>4200</v>
      </c>
      <c r="E216" s="95">
        <v>3881.35</v>
      </c>
      <c r="F216" s="55" t="s">
        <v>250</v>
      </c>
    </row>
    <row r="217" spans="1:6" ht="12.75" customHeight="1">
      <c r="A217" s="15"/>
      <c r="B217" s="69"/>
      <c r="C217" s="16"/>
      <c r="D217" s="91">
        <f>SUM(D186:D216)</f>
        <v>869500</v>
      </c>
      <c r="E217" s="92">
        <f>SUM(E186:E216)</f>
        <v>827506.26</v>
      </c>
      <c r="F217" s="46"/>
    </row>
    <row r="218" spans="1:6" ht="12.75" customHeight="1">
      <c r="A218" s="71"/>
      <c r="B218" s="40" t="s">
        <v>115</v>
      </c>
      <c r="C218" s="39"/>
      <c r="D218" s="89">
        <f>SUM(D217+D183+D177+D171+D137+D128)</f>
        <v>4686517</v>
      </c>
      <c r="E218" s="96">
        <f>SUM(E217+E183+E177+E171+E137+E128)</f>
        <v>4603142.74</v>
      </c>
      <c r="F218" s="90" t="s">
        <v>522</v>
      </c>
    </row>
    <row r="219" spans="1:6" ht="12.75" customHeight="1">
      <c r="A219" s="56" t="s">
        <v>52</v>
      </c>
      <c r="B219" s="57"/>
      <c r="C219" s="19"/>
      <c r="D219" s="81"/>
      <c r="E219" s="82"/>
      <c r="F219" s="55" t="s">
        <v>195</v>
      </c>
    </row>
    <row r="220" spans="1:6" ht="12.75" customHeight="1">
      <c r="A220" s="19"/>
      <c r="B220" s="57"/>
      <c r="C220" s="19"/>
      <c r="D220" s="81"/>
      <c r="E220" s="82"/>
      <c r="F220" s="55" t="s">
        <v>377</v>
      </c>
    </row>
    <row r="221" spans="1:6" ht="12.75" customHeight="1">
      <c r="A221" s="19"/>
      <c r="B221" s="57"/>
      <c r="C221" s="19"/>
      <c r="D221" s="81"/>
      <c r="E221" s="82"/>
      <c r="F221" s="55" t="s">
        <v>196</v>
      </c>
    </row>
    <row r="222" spans="1:6" ht="12.75" customHeight="1">
      <c r="A222" s="19"/>
      <c r="B222" s="57" t="s">
        <v>53</v>
      </c>
      <c r="C222" s="19"/>
      <c r="D222" s="81"/>
      <c r="E222" s="82"/>
      <c r="F222" s="100" t="s">
        <v>197</v>
      </c>
    </row>
    <row r="223" spans="1:6" ht="12.75" customHeight="1">
      <c r="A223" s="19"/>
      <c r="B223" s="111"/>
      <c r="C223" s="112"/>
      <c r="D223" s="113"/>
      <c r="E223" s="114"/>
      <c r="F223" s="100" t="s">
        <v>198</v>
      </c>
    </row>
    <row r="224" spans="1:6" ht="12.75" customHeight="1">
      <c r="A224" s="19"/>
      <c r="B224" s="111"/>
      <c r="C224" s="112"/>
      <c r="D224" s="113"/>
      <c r="E224" s="114"/>
      <c r="F224" s="101" t="s">
        <v>251</v>
      </c>
    </row>
    <row r="225" spans="1:6" ht="12.75" customHeight="1">
      <c r="A225" s="19"/>
      <c r="B225" s="16"/>
      <c r="C225" s="19" t="s">
        <v>19</v>
      </c>
      <c r="D225" s="81">
        <v>2304</v>
      </c>
      <c r="E225" s="82">
        <v>2304</v>
      </c>
      <c r="F225" s="55" t="s">
        <v>127</v>
      </c>
    </row>
    <row r="226" spans="1:6" ht="12.75" customHeight="1">
      <c r="A226" s="19"/>
      <c r="B226" s="16"/>
      <c r="C226" s="19" t="s">
        <v>21</v>
      </c>
      <c r="D226" s="81">
        <v>350</v>
      </c>
      <c r="E226" s="82">
        <v>350</v>
      </c>
      <c r="F226" s="55" t="s">
        <v>168</v>
      </c>
    </row>
    <row r="227" spans="1:6" ht="12.75" customHeight="1">
      <c r="A227" s="19"/>
      <c r="B227" s="16"/>
      <c r="C227" s="19" t="s">
        <v>22</v>
      </c>
      <c r="D227" s="81">
        <v>56</v>
      </c>
      <c r="E227" s="82">
        <v>56</v>
      </c>
      <c r="F227" s="55" t="s">
        <v>169</v>
      </c>
    </row>
    <row r="228" spans="1:6" ht="12.75" customHeight="1">
      <c r="A228" s="19"/>
      <c r="B228" s="108"/>
      <c r="C228" s="12"/>
      <c r="D228" s="83">
        <f>SUM(D225:D227)</f>
        <v>2710</v>
      </c>
      <c r="E228" s="83">
        <f>SUM(E225:E227)</f>
        <v>2710</v>
      </c>
      <c r="F228" s="46"/>
    </row>
    <row r="229" spans="1:6" ht="12.75" customHeight="1">
      <c r="A229" s="19"/>
      <c r="B229" s="108"/>
      <c r="C229" s="12"/>
      <c r="D229" s="48"/>
      <c r="E229" s="48"/>
      <c r="F229" s="46"/>
    </row>
    <row r="230" spans="1:6" ht="12.75" customHeight="1">
      <c r="A230" s="19"/>
      <c r="B230" s="128" t="s">
        <v>431</v>
      </c>
      <c r="C230" s="19"/>
      <c r="D230" s="91"/>
      <c r="E230" s="91"/>
      <c r="F230" s="100" t="s">
        <v>463</v>
      </c>
    </row>
    <row r="231" spans="1:6" ht="12.75" customHeight="1">
      <c r="A231" s="19"/>
      <c r="B231" s="129"/>
      <c r="C231" s="112" t="s">
        <v>40</v>
      </c>
      <c r="D231" s="130">
        <v>10890</v>
      </c>
      <c r="E231" s="130">
        <v>10890</v>
      </c>
      <c r="F231" s="101" t="s">
        <v>464</v>
      </c>
    </row>
    <row r="232" spans="1:6" ht="12.75" customHeight="1">
      <c r="A232" s="19"/>
      <c r="B232" s="108"/>
      <c r="C232" s="19" t="s">
        <v>21</v>
      </c>
      <c r="D232" s="94">
        <v>540</v>
      </c>
      <c r="E232" s="94">
        <v>532.88</v>
      </c>
      <c r="F232" s="55" t="s">
        <v>168</v>
      </c>
    </row>
    <row r="233" spans="1:6" ht="12.75" customHeight="1">
      <c r="A233" s="19"/>
      <c r="B233" s="108"/>
      <c r="C233" s="19" t="s">
        <v>22</v>
      </c>
      <c r="D233" s="94">
        <v>80</v>
      </c>
      <c r="E233" s="94">
        <v>79.12</v>
      </c>
      <c r="F233" s="55" t="s">
        <v>169</v>
      </c>
    </row>
    <row r="234" spans="1:6" ht="12.75" customHeight="1">
      <c r="A234" s="19"/>
      <c r="B234" s="108"/>
      <c r="C234" s="19" t="s">
        <v>23</v>
      </c>
      <c r="D234" s="94">
        <v>6502</v>
      </c>
      <c r="E234" s="94">
        <v>6464</v>
      </c>
      <c r="F234" s="55" t="s">
        <v>128</v>
      </c>
    </row>
    <row r="235" spans="1:6" ht="12.75" customHeight="1">
      <c r="A235" s="19"/>
      <c r="B235" s="108"/>
      <c r="C235" s="19" t="s">
        <v>24</v>
      </c>
      <c r="D235" s="94">
        <v>3350</v>
      </c>
      <c r="E235" s="94">
        <v>3341.04</v>
      </c>
      <c r="F235" s="55" t="s">
        <v>465</v>
      </c>
    </row>
    <row r="236" spans="1:6" ht="12.75" customHeight="1">
      <c r="A236" s="19"/>
      <c r="B236" s="108"/>
      <c r="C236" s="19" t="s">
        <v>5</v>
      </c>
      <c r="D236" s="94">
        <v>305</v>
      </c>
      <c r="E236" s="94">
        <v>304.6</v>
      </c>
      <c r="F236" s="55" t="s">
        <v>466</v>
      </c>
    </row>
    <row r="237" spans="1:6" ht="12.75" customHeight="1">
      <c r="A237" s="19"/>
      <c r="B237" s="108"/>
      <c r="C237" s="19"/>
      <c r="D237" s="94"/>
      <c r="E237" s="94"/>
      <c r="F237" s="55" t="s">
        <v>467</v>
      </c>
    </row>
    <row r="238" spans="1:6" ht="12.75" customHeight="1">
      <c r="A238" s="19"/>
      <c r="B238" s="108"/>
      <c r="C238" s="19" t="s">
        <v>41</v>
      </c>
      <c r="D238" s="94">
        <v>2370</v>
      </c>
      <c r="E238" s="94">
        <v>2368.1</v>
      </c>
      <c r="F238" s="55" t="s">
        <v>468</v>
      </c>
    </row>
    <row r="239" spans="1:6" ht="12.75" customHeight="1">
      <c r="A239" s="19"/>
      <c r="B239" s="108"/>
      <c r="C239" s="131"/>
      <c r="D239" s="91">
        <f>SUM(D231:D238)</f>
        <v>24037</v>
      </c>
      <c r="E239" s="91">
        <f>SUM(E231:E238)</f>
        <v>23979.739999999998</v>
      </c>
      <c r="F239" s="46"/>
    </row>
    <row r="240" spans="1:6" ht="12.75" customHeight="1">
      <c r="A240" s="71"/>
      <c r="B240" s="40" t="s">
        <v>115</v>
      </c>
      <c r="C240" s="39"/>
      <c r="D240" s="89">
        <f>SUM(D228+D239)</f>
        <v>26747</v>
      </c>
      <c r="E240" s="89">
        <f>SUM(E228+E239)</f>
        <v>26689.739999999998</v>
      </c>
      <c r="F240" s="90" t="s">
        <v>523</v>
      </c>
    </row>
    <row r="241" spans="1:6" ht="12.75" customHeight="1">
      <c r="A241" s="19" t="s">
        <v>54</v>
      </c>
      <c r="B241" s="57"/>
      <c r="C241" s="19"/>
      <c r="D241" s="81"/>
      <c r="E241" s="82"/>
      <c r="F241" s="55" t="s">
        <v>199</v>
      </c>
    </row>
    <row r="242" spans="1:6" ht="12.75" customHeight="1">
      <c r="A242" s="19"/>
      <c r="B242" s="57"/>
      <c r="C242" s="19"/>
      <c r="D242" s="81"/>
      <c r="E242" s="82"/>
      <c r="F242" s="55" t="s">
        <v>200</v>
      </c>
    </row>
    <row r="243" spans="1:6" ht="12.75" customHeight="1">
      <c r="A243" s="19"/>
      <c r="B243" s="57" t="s">
        <v>432</v>
      </c>
      <c r="C243" s="19"/>
      <c r="D243" s="81"/>
      <c r="E243" s="82"/>
      <c r="F243" s="100" t="s">
        <v>469</v>
      </c>
    </row>
    <row r="244" spans="1:6" ht="12.75" customHeight="1">
      <c r="A244" s="19"/>
      <c r="B244" s="111"/>
      <c r="C244" s="112" t="s">
        <v>5</v>
      </c>
      <c r="D244" s="113">
        <v>1000</v>
      </c>
      <c r="E244" s="114">
        <v>1000</v>
      </c>
      <c r="F244" s="101" t="s">
        <v>470</v>
      </c>
    </row>
    <row r="245" spans="1:6" ht="12.75" customHeight="1">
      <c r="A245" s="19"/>
      <c r="B245" s="111"/>
      <c r="C245" s="112"/>
      <c r="D245" s="83">
        <f>SUM(D244)</f>
        <v>1000</v>
      </c>
      <c r="E245" s="83">
        <f>SUM(E244)</f>
        <v>1000</v>
      </c>
      <c r="F245" s="132"/>
    </row>
    <row r="246" spans="1:6" ht="12.75" customHeight="1">
      <c r="A246" s="19"/>
      <c r="B246" s="16"/>
      <c r="C246" s="12"/>
      <c r="D246" s="13"/>
      <c r="E246" s="14"/>
      <c r="F246" s="46"/>
    </row>
    <row r="247" spans="1:6" ht="12.75" customHeight="1">
      <c r="A247" s="19"/>
      <c r="B247" s="57" t="s">
        <v>433</v>
      </c>
      <c r="C247" s="19"/>
      <c r="D247" s="81"/>
      <c r="E247" s="82"/>
      <c r="F247" s="100" t="s">
        <v>471</v>
      </c>
    </row>
    <row r="248" spans="1:6" ht="12.75" customHeight="1">
      <c r="A248" s="19"/>
      <c r="B248" s="111"/>
      <c r="C248" s="112" t="s">
        <v>434</v>
      </c>
      <c r="D248" s="113">
        <v>100000</v>
      </c>
      <c r="E248" s="114">
        <v>100000</v>
      </c>
      <c r="F248" s="101" t="s">
        <v>472</v>
      </c>
    </row>
    <row r="249" spans="1:6" ht="12.75" customHeight="1">
      <c r="A249" s="19"/>
      <c r="B249" s="111"/>
      <c r="C249" s="112"/>
      <c r="D249" s="83">
        <f>SUM(D248)</f>
        <v>100000</v>
      </c>
      <c r="E249" s="83">
        <f>SUM(E248)</f>
        <v>100000</v>
      </c>
      <c r="F249" s="132"/>
    </row>
    <row r="250" spans="1:6" ht="12.75" customHeight="1">
      <c r="A250" s="19"/>
      <c r="B250" s="16"/>
      <c r="C250" s="12"/>
      <c r="D250" s="13"/>
      <c r="E250" s="14"/>
      <c r="F250" s="46"/>
    </row>
    <row r="251" spans="1:6" ht="12.75" customHeight="1">
      <c r="A251" s="19"/>
      <c r="B251" s="57" t="s">
        <v>55</v>
      </c>
      <c r="C251" s="19"/>
      <c r="D251" s="81"/>
      <c r="E251" s="82"/>
      <c r="F251" s="100" t="s">
        <v>201</v>
      </c>
    </row>
    <row r="252" spans="1:6" ht="12.75" customHeight="1">
      <c r="A252" s="19"/>
      <c r="B252" s="111"/>
      <c r="C252" s="112" t="s">
        <v>56</v>
      </c>
      <c r="D252" s="113">
        <v>91140</v>
      </c>
      <c r="E252" s="114">
        <v>91140</v>
      </c>
      <c r="F252" s="101" t="s">
        <v>202</v>
      </c>
    </row>
    <row r="253" spans="1:6" ht="12.75" customHeight="1">
      <c r="A253" s="19"/>
      <c r="B253" s="16"/>
      <c r="C253" s="12"/>
      <c r="D253" s="13"/>
      <c r="E253" s="14"/>
      <c r="F253" s="55" t="s">
        <v>203</v>
      </c>
    </row>
    <row r="254" spans="1:6" ht="12.75" customHeight="1">
      <c r="A254" s="19"/>
      <c r="B254" s="16"/>
      <c r="C254" s="12"/>
      <c r="D254" s="13"/>
      <c r="E254" s="14"/>
      <c r="F254" s="55" t="s">
        <v>204</v>
      </c>
    </row>
    <row r="255" spans="1:6" ht="12.75" customHeight="1">
      <c r="A255" s="19"/>
      <c r="B255" s="16"/>
      <c r="C255" s="19" t="s">
        <v>49</v>
      </c>
      <c r="D255" s="81">
        <v>500</v>
      </c>
      <c r="E255" s="82">
        <v>0</v>
      </c>
      <c r="F255" s="55" t="s">
        <v>473</v>
      </c>
    </row>
    <row r="256" spans="1:6" ht="12.75" customHeight="1">
      <c r="A256" s="19"/>
      <c r="B256" s="16"/>
      <c r="C256" s="19" t="s">
        <v>21</v>
      </c>
      <c r="D256" s="81">
        <v>1700</v>
      </c>
      <c r="E256" s="82">
        <v>1685.16</v>
      </c>
      <c r="F256" s="55" t="s">
        <v>168</v>
      </c>
    </row>
    <row r="257" spans="1:6" ht="12.75" customHeight="1">
      <c r="A257" s="19"/>
      <c r="B257" s="16"/>
      <c r="C257" s="19" t="s">
        <v>22</v>
      </c>
      <c r="D257" s="81">
        <v>200</v>
      </c>
      <c r="E257" s="82">
        <v>164.64</v>
      </c>
      <c r="F257" s="55" t="s">
        <v>169</v>
      </c>
    </row>
    <row r="258" spans="1:6" ht="12.75" customHeight="1">
      <c r="A258" s="19"/>
      <c r="B258" s="16"/>
      <c r="C258" s="19" t="s">
        <v>23</v>
      </c>
      <c r="D258" s="81">
        <v>22680</v>
      </c>
      <c r="E258" s="82">
        <v>22320</v>
      </c>
      <c r="F258" s="55" t="s">
        <v>128</v>
      </c>
    </row>
    <row r="259" spans="1:6" ht="12.75" customHeight="1">
      <c r="A259" s="19"/>
      <c r="B259" s="16"/>
      <c r="C259" s="19" t="s">
        <v>24</v>
      </c>
      <c r="D259" s="81">
        <v>7280</v>
      </c>
      <c r="E259" s="82">
        <v>5466.06</v>
      </c>
      <c r="F259" s="55" t="s">
        <v>564</v>
      </c>
    </row>
    <row r="260" spans="1:6" ht="12.75" customHeight="1">
      <c r="A260" s="19"/>
      <c r="B260" s="16"/>
      <c r="C260" s="19" t="s">
        <v>45</v>
      </c>
      <c r="D260" s="81">
        <v>500</v>
      </c>
      <c r="E260" s="82">
        <v>0</v>
      </c>
      <c r="F260" s="55" t="s">
        <v>135</v>
      </c>
    </row>
    <row r="261" spans="1:6" ht="12.75" customHeight="1">
      <c r="A261" s="19"/>
      <c r="B261" s="16"/>
      <c r="C261" s="19" t="s">
        <v>5</v>
      </c>
      <c r="D261" s="81">
        <v>6000</v>
      </c>
      <c r="E261" s="82">
        <v>5917.52</v>
      </c>
      <c r="F261" s="99" t="s">
        <v>565</v>
      </c>
    </row>
    <row r="262" spans="1:6" ht="12.75" customHeight="1">
      <c r="A262" s="19"/>
      <c r="B262" s="16"/>
      <c r="C262" s="19"/>
      <c r="D262" s="81"/>
      <c r="E262" s="82"/>
      <c r="F262" s="99" t="s">
        <v>566</v>
      </c>
    </row>
    <row r="263" spans="1:8" ht="12.75" customHeight="1">
      <c r="A263" s="19"/>
      <c r="B263" s="16"/>
      <c r="C263" s="19" t="s">
        <v>27</v>
      </c>
      <c r="D263" s="81">
        <v>5000</v>
      </c>
      <c r="E263" s="82">
        <v>0</v>
      </c>
      <c r="F263" s="55" t="s">
        <v>474</v>
      </c>
      <c r="H263" s="64"/>
    </row>
    <row r="264" spans="1:6" ht="12.75" customHeight="1">
      <c r="A264" s="19"/>
      <c r="B264" s="16"/>
      <c r="C264" s="19" t="s">
        <v>313</v>
      </c>
      <c r="D264" s="81">
        <v>150000</v>
      </c>
      <c r="E264" s="82">
        <v>150000</v>
      </c>
      <c r="F264" s="99" t="s">
        <v>475</v>
      </c>
    </row>
    <row r="265" spans="1:6" ht="12.75" customHeight="1">
      <c r="A265" s="12"/>
      <c r="B265" s="16"/>
      <c r="C265" s="19"/>
      <c r="D265" s="83">
        <f>SUM(D252:D264)</f>
        <v>285000</v>
      </c>
      <c r="E265" s="84">
        <f>SUM(E252:E264)</f>
        <v>276693.38</v>
      </c>
      <c r="F265" s="117"/>
    </row>
    <row r="266" spans="1:6" ht="12.75" customHeight="1">
      <c r="A266" s="12"/>
      <c r="B266" s="16"/>
      <c r="C266" s="12"/>
      <c r="D266" s="36"/>
      <c r="E266" s="37"/>
      <c r="F266" s="45"/>
    </row>
    <row r="267" spans="1:6" ht="12.75" customHeight="1">
      <c r="A267" s="12"/>
      <c r="B267" s="57" t="s">
        <v>435</v>
      </c>
      <c r="C267" s="19"/>
      <c r="D267" s="83"/>
      <c r="E267" s="84"/>
      <c r="F267" s="127" t="s">
        <v>476</v>
      </c>
    </row>
    <row r="268" spans="1:6" ht="12.75" customHeight="1">
      <c r="A268" s="12"/>
      <c r="B268" s="111"/>
      <c r="C268" s="112" t="s">
        <v>49</v>
      </c>
      <c r="D268" s="113">
        <v>300</v>
      </c>
      <c r="E268" s="114">
        <v>299.9</v>
      </c>
      <c r="F268" s="103" t="s">
        <v>477</v>
      </c>
    </row>
    <row r="269" spans="1:6" ht="12.75" customHeight="1">
      <c r="A269" s="12"/>
      <c r="B269" s="16"/>
      <c r="C269" s="19" t="s">
        <v>23</v>
      </c>
      <c r="D269" s="81">
        <v>3000</v>
      </c>
      <c r="E269" s="82">
        <v>0</v>
      </c>
      <c r="F269" s="55" t="s">
        <v>128</v>
      </c>
    </row>
    <row r="270" spans="1:6" ht="12.75" customHeight="1">
      <c r="A270" s="12"/>
      <c r="B270" s="16"/>
      <c r="C270" s="19" t="s">
        <v>24</v>
      </c>
      <c r="D270" s="81">
        <v>3000</v>
      </c>
      <c r="E270" s="82">
        <v>127.62</v>
      </c>
      <c r="F270" s="55" t="s">
        <v>490</v>
      </c>
    </row>
    <row r="271" spans="1:6" ht="12.75" customHeight="1">
      <c r="A271" s="12"/>
      <c r="B271" s="16"/>
      <c r="C271" s="19" t="s">
        <v>5</v>
      </c>
      <c r="D271" s="81">
        <v>7700</v>
      </c>
      <c r="E271" s="82">
        <v>1867.06</v>
      </c>
      <c r="F271" s="99" t="s">
        <v>567</v>
      </c>
    </row>
    <row r="272" spans="1:6" ht="12.75" customHeight="1">
      <c r="A272" s="12"/>
      <c r="B272" s="16"/>
      <c r="C272" s="19"/>
      <c r="D272" s="83">
        <f>SUM(D268:D271)</f>
        <v>14000</v>
      </c>
      <c r="E272" s="83">
        <f>SUM(E268:E271)</f>
        <v>2294.58</v>
      </c>
      <c r="F272" s="45"/>
    </row>
    <row r="273" spans="1:6" ht="12.75" customHeight="1">
      <c r="A273" s="12"/>
      <c r="B273" s="16"/>
      <c r="C273" s="12"/>
      <c r="D273" s="36"/>
      <c r="E273" s="37"/>
      <c r="F273" s="45"/>
    </row>
    <row r="274" spans="1:6" ht="12.75" customHeight="1">
      <c r="A274" s="12"/>
      <c r="B274" s="57" t="s">
        <v>57</v>
      </c>
      <c r="C274" s="19"/>
      <c r="D274" s="81"/>
      <c r="E274" s="82"/>
      <c r="F274" s="133" t="s">
        <v>130</v>
      </c>
    </row>
    <row r="275" spans="1:6" ht="12.75" customHeight="1">
      <c r="A275" s="12"/>
      <c r="B275" s="111"/>
      <c r="C275" s="111" t="s">
        <v>230</v>
      </c>
      <c r="D275" s="113">
        <v>6000</v>
      </c>
      <c r="E275" s="114">
        <v>6000</v>
      </c>
      <c r="F275" s="134" t="s">
        <v>568</v>
      </c>
    </row>
    <row r="276" spans="1:6" ht="12.75" customHeight="1">
      <c r="A276" s="12"/>
      <c r="B276" s="16"/>
      <c r="C276" s="57" t="s">
        <v>24</v>
      </c>
      <c r="D276" s="81">
        <v>7600</v>
      </c>
      <c r="E276" s="82">
        <v>7528.92</v>
      </c>
      <c r="F276" s="167" t="s">
        <v>569</v>
      </c>
    </row>
    <row r="277" spans="1:6" ht="12.75" customHeight="1">
      <c r="A277" s="12"/>
      <c r="B277" s="16"/>
      <c r="C277" s="57"/>
      <c r="D277" s="94"/>
      <c r="E277" s="95"/>
      <c r="F277" s="167" t="s">
        <v>570</v>
      </c>
    </row>
    <row r="278" spans="1:6" ht="12.75" customHeight="1">
      <c r="A278" s="12"/>
      <c r="B278" s="16"/>
      <c r="C278" s="57" t="s">
        <v>5</v>
      </c>
      <c r="D278" s="94">
        <v>300</v>
      </c>
      <c r="E278" s="95">
        <v>256.2</v>
      </c>
      <c r="F278" s="167" t="s">
        <v>571</v>
      </c>
    </row>
    <row r="279" spans="1:6" ht="12.75" customHeight="1">
      <c r="A279" s="12"/>
      <c r="B279" s="16"/>
      <c r="C279" s="16"/>
      <c r="D279" s="91">
        <f>SUM(D275:D278)</f>
        <v>13900</v>
      </c>
      <c r="E279" s="91">
        <f>SUM(E275:E278)</f>
        <v>13785.12</v>
      </c>
      <c r="F279" s="45"/>
    </row>
    <row r="280" spans="1:6" ht="12.75" customHeight="1">
      <c r="A280" s="71"/>
      <c r="B280" s="40" t="s">
        <v>115</v>
      </c>
      <c r="C280" s="39"/>
      <c r="D280" s="89">
        <f>SUM(+D279+D265+D272+D245+D249)</f>
        <v>413900</v>
      </c>
      <c r="E280" s="89">
        <f>SUM(+E279+E265+E272+E245+E249)</f>
        <v>393773.08</v>
      </c>
      <c r="F280" s="90" t="s">
        <v>524</v>
      </c>
    </row>
    <row r="281" spans="1:6" ht="12.75" customHeight="1">
      <c r="A281" s="58" t="s">
        <v>58</v>
      </c>
      <c r="B281" s="135"/>
      <c r="C281" s="121"/>
      <c r="D281" s="119"/>
      <c r="E281" s="120"/>
      <c r="F281" s="136" t="s">
        <v>131</v>
      </c>
    </row>
    <row r="282" spans="1:6" ht="12.75" customHeight="1">
      <c r="A282" s="63"/>
      <c r="B282" s="122"/>
      <c r="C282" s="121"/>
      <c r="D282" s="119"/>
      <c r="E282" s="120"/>
      <c r="F282" s="136" t="s">
        <v>378</v>
      </c>
    </row>
    <row r="283" spans="1:6" ht="12.75" customHeight="1">
      <c r="A283" s="63"/>
      <c r="B283" s="121"/>
      <c r="C283" s="121"/>
      <c r="D283" s="119"/>
      <c r="E283" s="120"/>
      <c r="F283" s="136" t="s">
        <v>132</v>
      </c>
    </row>
    <row r="284" spans="1:6" ht="12.75" customHeight="1">
      <c r="A284" s="63"/>
      <c r="B284" s="121" t="s">
        <v>59</v>
      </c>
      <c r="C284" s="121"/>
      <c r="D284" s="119"/>
      <c r="E284" s="120"/>
      <c r="F284" s="133" t="s">
        <v>133</v>
      </c>
    </row>
    <row r="285" spans="1:6" ht="12.75" customHeight="1">
      <c r="A285" s="63"/>
      <c r="B285" s="137"/>
      <c r="C285" s="137"/>
      <c r="D285" s="119"/>
      <c r="E285" s="120"/>
      <c r="F285" s="133" t="s">
        <v>134</v>
      </c>
    </row>
    <row r="286" spans="1:6" ht="12.75" customHeight="1">
      <c r="A286" s="59"/>
      <c r="B286" s="16"/>
      <c r="C286" s="57" t="s">
        <v>21</v>
      </c>
      <c r="D286" s="81">
        <v>2500</v>
      </c>
      <c r="E286" s="82">
        <v>1630.21</v>
      </c>
      <c r="F286" s="55" t="s">
        <v>168</v>
      </c>
    </row>
    <row r="287" spans="1:6" ht="12.75" customHeight="1">
      <c r="A287" s="59"/>
      <c r="B287" s="16"/>
      <c r="C287" s="57" t="s">
        <v>22</v>
      </c>
      <c r="D287" s="81">
        <v>500</v>
      </c>
      <c r="E287" s="82">
        <v>220.11</v>
      </c>
      <c r="F287" s="55" t="s">
        <v>169</v>
      </c>
    </row>
    <row r="288" spans="1:6" ht="12.75" customHeight="1">
      <c r="A288" s="59"/>
      <c r="B288" s="16"/>
      <c r="C288" s="57" t="s">
        <v>23</v>
      </c>
      <c r="D288" s="81">
        <v>50000</v>
      </c>
      <c r="E288" s="82">
        <v>42716</v>
      </c>
      <c r="F288" s="99" t="s">
        <v>128</v>
      </c>
    </row>
    <row r="289" spans="1:6" ht="12.75" customHeight="1">
      <c r="A289" s="12"/>
      <c r="B289" s="16"/>
      <c r="C289" s="57" t="s">
        <v>5</v>
      </c>
      <c r="D289" s="81">
        <v>1500</v>
      </c>
      <c r="E289" s="82">
        <v>434.73</v>
      </c>
      <c r="F289" s="168" t="s">
        <v>253</v>
      </c>
    </row>
    <row r="290" spans="1:6" ht="12.75" customHeight="1">
      <c r="A290" s="12"/>
      <c r="B290" s="16"/>
      <c r="C290" s="57" t="s">
        <v>220</v>
      </c>
      <c r="D290" s="81">
        <v>28000</v>
      </c>
      <c r="E290" s="82">
        <v>12878.09</v>
      </c>
      <c r="F290" s="168" t="s">
        <v>394</v>
      </c>
    </row>
    <row r="291" spans="1:6" ht="12.75" customHeight="1">
      <c r="A291" s="12"/>
      <c r="B291" s="16"/>
      <c r="C291" s="57" t="s">
        <v>32</v>
      </c>
      <c r="D291" s="81">
        <v>8000</v>
      </c>
      <c r="E291" s="82">
        <v>2134.63</v>
      </c>
      <c r="F291" s="168" t="s">
        <v>479</v>
      </c>
    </row>
    <row r="292" spans="1:6" ht="12.75" customHeight="1">
      <c r="A292" s="12"/>
      <c r="B292" s="16"/>
      <c r="C292" s="16"/>
      <c r="D292" s="91">
        <f>SUM(D286:D291)</f>
        <v>90500</v>
      </c>
      <c r="E292" s="92">
        <f>SUM(E286:E291)</f>
        <v>60013.77</v>
      </c>
      <c r="F292" s="50"/>
    </row>
    <row r="293" spans="1:6" ht="12.75" customHeight="1">
      <c r="A293" s="71"/>
      <c r="B293" s="40" t="s">
        <v>115</v>
      </c>
      <c r="C293" s="39"/>
      <c r="D293" s="89">
        <f>SUM(D292)</f>
        <v>90500</v>
      </c>
      <c r="E293" s="96">
        <f>SUM(E292)</f>
        <v>60013.77</v>
      </c>
      <c r="F293" s="90" t="s">
        <v>525</v>
      </c>
    </row>
    <row r="294" spans="1:6" ht="12.75" customHeight="1">
      <c r="A294" s="56" t="s">
        <v>60</v>
      </c>
      <c r="B294" s="104"/>
      <c r="C294" s="104"/>
      <c r="D294" s="13"/>
      <c r="E294" s="14"/>
      <c r="F294" s="55" t="s">
        <v>274</v>
      </c>
    </row>
    <row r="295" spans="1:6" ht="12.75" customHeight="1">
      <c r="A295" s="19"/>
      <c r="B295" s="57" t="s">
        <v>61</v>
      </c>
      <c r="C295" s="57"/>
      <c r="D295" s="81"/>
      <c r="E295" s="82"/>
      <c r="F295" s="100" t="s">
        <v>379</v>
      </c>
    </row>
    <row r="296" spans="1:6" ht="12.75" customHeight="1">
      <c r="A296" s="19"/>
      <c r="B296" s="111"/>
      <c r="C296" s="111"/>
      <c r="D296" s="113"/>
      <c r="E296" s="114"/>
      <c r="F296" s="100" t="s">
        <v>273</v>
      </c>
    </row>
    <row r="297" spans="1:6" ht="12.75" customHeight="1">
      <c r="A297" s="19"/>
      <c r="B297" s="111"/>
      <c r="C297" s="111" t="s">
        <v>5</v>
      </c>
      <c r="D297" s="113">
        <v>44670</v>
      </c>
      <c r="E297" s="114">
        <v>44670</v>
      </c>
      <c r="F297" s="101" t="s">
        <v>572</v>
      </c>
    </row>
    <row r="298" spans="1:6" ht="12.75" customHeight="1">
      <c r="A298" s="19"/>
      <c r="B298" s="111"/>
      <c r="C298" s="111" t="s">
        <v>62</v>
      </c>
      <c r="D298" s="130">
        <v>928130</v>
      </c>
      <c r="E298" s="138">
        <v>894461.12</v>
      </c>
      <c r="F298" s="101" t="s">
        <v>205</v>
      </c>
    </row>
    <row r="299" spans="1:6" ht="12.75" customHeight="1">
      <c r="A299" s="12"/>
      <c r="B299" s="111"/>
      <c r="C299" s="111"/>
      <c r="D299" s="91">
        <f>SUM(D297:D298)</f>
        <v>972800</v>
      </c>
      <c r="E299" s="91">
        <f>SUM(E297:E298)</f>
        <v>939131.12</v>
      </c>
      <c r="F299" s="132"/>
    </row>
    <row r="300" spans="1:6" ht="12.75" customHeight="1">
      <c r="A300" s="71"/>
      <c r="B300" s="40" t="s">
        <v>115</v>
      </c>
      <c r="C300" s="39"/>
      <c r="D300" s="89">
        <f>SUM(D299)</f>
        <v>972800</v>
      </c>
      <c r="E300" s="89">
        <f>SUM(E299)</f>
        <v>939131.12</v>
      </c>
      <c r="F300" s="90" t="s">
        <v>526</v>
      </c>
    </row>
    <row r="301" spans="1:6" ht="12.75" customHeight="1">
      <c r="A301" s="56" t="s">
        <v>63</v>
      </c>
      <c r="B301" s="57"/>
      <c r="C301" s="57"/>
      <c r="D301" s="81"/>
      <c r="E301" s="82"/>
      <c r="F301" s="55" t="s">
        <v>291</v>
      </c>
    </row>
    <row r="302" spans="1:6" ht="12.75" customHeight="1">
      <c r="A302" s="19"/>
      <c r="B302" s="57" t="s">
        <v>436</v>
      </c>
      <c r="C302" s="57"/>
      <c r="D302" s="81"/>
      <c r="E302" s="82"/>
      <c r="F302" s="100" t="s">
        <v>480</v>
      </c>
    </row>
    <row r="303" spans="1:6" ht="12.75" customHeight="1">
      <c r="A303" s="112"/>
      <c r="B303" s="111"/>
      <c r="C303" s="111" t="s">
        <v>51</v>
      </c>
      <c r="D303" s="113">
        <v>5000</v>
      </c>
      <c r="E303" s="114">
        <v>0</v>
      </c>
      <c r="F303" s="101" t="s">
        <v>646</v>
      </c>
    </row>
    <row r="304" spans="1:6" ht="12.75" customHeight="1">
      <c r="A304" s="112"/>
      <c r="B304" s="111"/>
      <c r="C304" s="111"/>
      <c r="D304" s="113"/>
      <c r="E304" s="114"/>
      <c r="F304" s="101" t="s">
        <v>481</v>
      </c>
    </row>
    <row r="305" spans="1:6" ht="12.75" customHeight="1">
      <c r="A305" s="112"/>
      <c r="B305" s="111"/>
      <c r="C305" s="111"/>
      <c r="D305" s="83">
        <f>SUM(D303)</f>
        <v>5000</v>
      </c>
      <c r="E305" s="83">
        <f>SUM(E303)</f>
        <v>0</v>
      </c>
      <c r="F305" s="132"/>
    </row>
    <row r="306" spans="1:6" ht="12.75" customHeight="1">
      <c r="A306" s="112"/>
      <c r="B306" s="111"/>
      <c r="C306" s="111"/>
      <c r="D306" s="83"/>
      <c r="E306" s="84"/>
      <c r="F306" s="132"/>
    </row>
    <row r="307" spans="1:8" ht="12.75" customHeight="1">
      <c r="A307" s="19"/>
      <c r="B307" s="57" t="s">
        <v>314</v>
      </c>
      <c r="C307" s="57"/>
      <c r="D307" s="81"/>
      <c r="E307" s="82"/>
      <c r="F307" s="100" t="s">
        <v>316</v>
      </c>
      <c r="H307" s="11"/>
    </row>
    <row r="308" spans="1:6" ht="12.75" customHeight="1">
      <c r="A308" s="112"/>
      <c r="B308" s="111"/>
      <c r="C308" s="111" t="s">
        <v>315</v>
      </c>
      <c r="D308" s="113">
        <v>25000</v>
      </c>
      <c r="E308" s="114">
        <v>0</v>
      </c>
      <c r="F308" s="101" t="s">
        <v>345</v>
      </c>
    </row>
    <row r="309" spans="1:6" ht="12.75" customHeight="1">
      <c r="A309" s="112"/>
      <c r="B309" s="111"/>
      <c r="C309" s="111"/>
      <c r="D309" s="83">
        <f>SUM(D308)</f>
        <v>25000</v>
      </c>
      <c r="E309" s="83">
        <f>SUM(E308)</f>
        <v>0</v>
      </c>
      <c r="F309" s="132"/>
    </row>
    <row r="310" spans="1:6" ht="12.75" customHeight="1">
      <c r="A310" s="72"/>
      <c r="B310" s="40" t="s">
        <v>115</v>
      </c>
      <c r="C310" s="39"/>
      <c r="D310" s="89">
        <f>SUM(D309+D305)</f>
        <v>30000</v>
      </c>
      <c r="E310" s="89">
        <f>SUM(E309+E305)</f>
        <v>0</v>
      </c>
      <c r="F310" s="90" t="s">
        <v>317</v>
      </c>
    </row>
    <row r="311" spans="1:6" ht="12.75" customHeight="1">
      <c r="A311" s="56" t="s">
        <v>64</v>
      </c>
      <c r="B311" s="57"/>
      <c r="C311" s="19"/>
      <c r="D311" s="81"/>
      <c r="E311" s="82"/>
      <c r="F311" s="55" t="s">
        <v>206</v>
      </c>
    </row>
    <row r="312" spans="1:6" ht="12.75" customHeight="1">
      <c r="A312" s="19"/>
      <c r="B312" s="57" t="s">
        <v>65</v>
      </c>
      <c r="C312" s="19"/>
      <c r="D312" s="81"/>
      <c r="E312" s="82"/>
      <c r="F312" s="100" t="s">
        <v>207</v>
      </c>
    </row>
    <row r="313" spans="1:6" ht="12.75" customHeight="1">
      <c r="A313" s="19"/>
      <c r="B313" s="111"/>
      <c r="C313" s="112" t="s">
        <v>18</v>
      </c>
      <c r="D313" s="113">
        <v>495219</v>
      </c>
      <c r="E313" s="114">
        <v>488337.72</v>
      </c>
      <c r="F313" s="103" t="s">
        <v>482</v>
      </c>
    </row>
    <row r="314" spans="1:6" ht="12.75" customHeight="1">
      <c r="A314" s="12"/>
      <c r="B314" s="16"/>
      <c r="C314" s="19" t="s">
        <v>19</v>
      </c>
      <c r="D314" s="81">
        <v>5943981</v>
      </c>
      <c r="E314" s="82">
        <v>5924145.59</v>
      </c>
      <c r="F314" s="55" t="s">
        <v>127</v>
      </c>
    </row>
    <row r="315" spans="1:6" ht="12.75" customHeight="1">
      <c r="A315" s="12"/>
      <c r="B315" s="16"/>
      <c r="C315" s="19" t="s">
        <v>20</v>
      </c>
      <c r="D315" s="81">
        <v>443586</v>
      </c>
      <c r="E315" s="82">
        <v>438079.88</v>
      </c>
      <c r="F315" s="55" t="s">
        <v>167</v>
      </c>
    </row>
    <row r="316" spans="1:6" ht="12.75" customHeight="1">
      <c r="A316" s="12"/>
      <c r="B316" s="16"/>
      <c r="C316" s="19" t="s">
        <v>21</v>
      </c>
      <c r="D316" s="81">
        <v>1004806</v>
      </c>
      <c r="E316" s="82">
        <v>996084.1</v>
      </c>
      <c r="F316" s="55" t="s">
        <v>186</v>
      </c>
    </row>
    <row r="317" spans="1:6" ht="12.75" customHeight="1">
      <c r="A317" s="12"/>
      <c r="B317" s="16"/>
      <c r="C317" s="19" t="s">
        <v>22</v>
      </c>
      <c r="D317" s="81">
        <v>159897</v>
      </c>
      <c r="E317" s="82">
        <v>156090.03</v>
      </c>
      <c r="F317" s="55" t="s">
        <v>208</v>
      </c>
    </row>
    <row r="318" spans="1:6" ht="12.75" customHeight="1">
      <c r="A318" s="12"/>
      <c r="B318" s="16"/>
      <c r="C318" s="19" t="s">
        <v>23</v>
      </c>
      <c r="D318" s="81">
        <v>17500</v>
      </c>
      <c r="E318" s="82">
        <v>17353</v>
      </c>
      <c r="F318" s="55" t="s">
        <v>128</v>
      </c>
    </row>
    <row r="319" spans="1:6" ht="12.75" customHeight="1">
      <c r="A319" s="12"/>
      <c r="B319" s="16"/>
      <c r="C319" s="19" t="s">
        <v>24</v>
      </c>
      <c r="D319" s="81">
        <v>285052</v>
      </c>
      <c r="E319" s="82">
        <v>274090.39</v>
      </c>
      <c r="F319" s="99" t="s">
        <v>164</v>
      </c>
    </row>
    <row r="320" spans="1:6" ht="12.75" customHeight="1">
      <c r="A320" s="12"/>
      <c r="B320" s="16"/>
      <c r="C320" s="19" t="s">
        <v>44</v>
      </c>
      <c r="D320" s="81">
        <v>82794</v>
      </c>
      <c r="E320" s="82">
        <v>78679.48</v>
      </c>
      <c r="F320" s="55" t="s">
        <v>209</v>
      </c>
    </row>
    <row r="321" spans="1:6" ht="12.75" customHeight="1">
      <c r="A321" s="12"/>
      <c r="B321" s="16"/>
      <c r="C321" s="19" t="s">
        <v>31</v>
      </c>
      <c r="D321" s="81">
        <v>290064</v>
      </c>
      <c r="E321" s="82">
        <v>285939.38</v>
      </c>
      <c r="F321" s="55" t="s">
        <v>255</v>
      </c>
    </row>
    <row r="322" spans="1:6" ht="12.75" customHeight="1">
      <c r="A322" s="12"/>
      <c r="B322" s="16"/>
      <c r="C322" s="19" t="s">
        <v>25</v>
      </c>
      <c r="D322" s="81">
        <v>147100</v>
      </c>
      <c r="E322" s="82">
        <v>145422.71</v>
      </c>
      <c r="F322" s="55" t="s">
        <v>346</v>
      </c>
    </row>
    <row r="323" spans="1:6" ht="12.75" customHeight="1">
      <c r="A323" s="12"/>
      <c r="B323" s="16"/>
      <c r="C323" s="19" t="s">
        <v>45</v>
      </c>
      <c r="D323" s="81">
        <v>7050</v>
      </c>
      <c r="E323" s="82">
        <v>5669.67</v>
      </c>
      <c r="F323" s="125" t="s">
        <v>347</v>
      </c>
    </row>
    <row r="324" spans="1:6" ht="12.75" customHeight="1">
      <c r="A324" s="12"/>
      <c r="B324" s="16"/>
      <c r="C324" s="19" t="s">
        <v>5</v>
      </c>
      <c r="D324" s="81">
        <v>121000</v>
      </c>
      <c r="E324" s="82">
        <v>117195.6</v>
      </c>
      <c r="F324" s="125" t="s">
        <v>211</v>
      </c>
    </row>
    <row r="325" spans="1:6" ht="12.75" customHeight="1">
      <c r="A325" s="12"/>
      <c r="B325" s="16"/>
      <c r="C325" s="19" t="s">
        <v>46</v>
      </c>
      <c r="D325" s="81">
        <v>7100</v>
      </c>
      <c r="E325" s="82">
        <v>5888.09</v>
      </c>
      <c r="F325" s="55" t="s">
        <v>294</v>
      </c>
    </row>
    <row r="326" spans="1:6" ht="12.75" customHeight="1">
      <c r="A326" s="12"/>
      <c r="B326" s="16"/>
      <c r="C326" s="19" t="s">
        <v>221</v>
      </c>
      <c r="D326" s="81">
        <v>3900</v>
      </c>
      <c r="E326" s="82">
        <v>2923.52</v>
      </c>
      <c r="F326" s="55" t="s">
        <v>236</v>
      </c>
    </row>
    <row r="327" spans="1:6" ht="12.75" customHeight="1">
      <c r="A327" s="12"/>
      <c r="B327" s="16"/>
      <c r="C327" s="19" t="s">
        <v>224</v>
      </c>
      <c r="D327" s="81">
        <v>17200</v>
      </c>
      <c r="E327" s="82">
        <v>14804.19</v>
      </c>
      <c r="F327" s="55" t="s">
        <v>240</v>
      </c>
    </row>
    <row r="328" spans="1:6" ht="12.75" customHeight="1">
      <c r="A328" s="12"/>
      <c r="B328" s="16"/>
      <c r="C328" s="19" t="s">
        <v>223</v>
      </c>
      <c r="D328" s="81">
        <v>4100</v>
      </c>
      <c r="E328" s="82">
        <v>4026</v>
      </c>
      <c r="F328" s="55" t="s">
        <v>395</v>
      </c>
    </row>
    <row r="329" spans="1:6" ht="12.75" customHeight="1">
      <c r="A329" s="12"/>
      <c r="B329" s="16"/>
      <c r="C329" s="19" t="s">
        <v>41</v>
      </c>
      <c r="D329" s="81">
        <v>13900</v>
      </c>
      <c r="E329" s="82">
        <v>12583.29</v>
      </c>
      <c r="F329" s="55" t="s">
        <v>129</v>
      </c>
    </row>
    <row r="330" spans="1:6" ht="12.75" customHeight="1">
      <c r="A330" s="12"/>
      <c r="B330" s="16"/>
      <c r="C330" s="19" t="s">
        <v>296</v>
      </c>
      <c r="D330" s="81">
        <v>1000</v>
      </c>
      <c r="E330" s="82">
        <v>870.13</v>
      </c>
      <c r="F330" s="55" t="s">
        <v>348</v>
      </c>
    </row>
    <row r="331" spans="1:6" ht="12.75" customHeight="1">
      <c r="A331" s="12"/>
      <c r="B331" s="16"/>
      <c r="C331" s="19" t="s">
        <v>66</v>
      </c>
      <c r="D331" s="81">
        <v>17830</v>
      </c>
      <c r="E331" s="82">
        <v>16074.68</v>
      </c>
      <c r="F331" s="55" t="s">
        <v>349</v>
      </c>
    </row>
    <row r="332" spans="1:6" ht="12.75" customHeight="1">
      <c r="A332" s="12"/>
      <c r="B332" s="16"/>
      <c r="C332" s="19" t="s">
        <v>6</v>
      </c>
      <c r="D332" s="81">
        <v>12848</v>
      </c>
      <c r="E332" s="82">
        <v>12638.38</v>
      </c>
      <c r="F332" s="55" t="s">
        <v>302</v>
      </c>
    </row>
    <row r="333" spans="1:6" ht="12.75" customHeight="1">
      <c r="A333" s="12"/>
      <c r="B333" s="16"/>
      <c r="C333" s="19" t="s">
        <v>26</v>
      </c>
      <c r="D333" s="81">
        <v>378518</v>
      </c>
      <c r="E333" s="82">
        <v>376540.1</v>
      </c>
      <c r="F333" s="55" t="s">
        <v>170</v>
      </c>
    </row>
    <row r="334" spans="1:6" ht="12.75" customHeight="1">
      <c r="A334" s="12"/>
      <c r="B334" s="16"/>
      <c r="C334" s="19" t="s">
        <v>67</v>
      </c>
      <c r="D334" s="81">
        <v>442</v>
      </c>
      <c r="E334" s="82">
        <v>393</v>
      </c>
      <c r="F334" s="99" t="s">
        <v>165</v>
      </c>
    </row>
    <row r="335" spans="1:6" ht="12.75" customHeight="1">
      <c r="A335" s="12"/>
      <c r="B335" s="16"/>
      <c r="C335" s="19" t="s">
        <v>226</v>
      </c>
      <c r="D335" s="81">
        <v>15200</v>
      </c>
      <c r="E335" s="82">
        <v>14080.91</v>
      </c>
      <c r="F335" s="99" t="s">
        <v>243</v>
      </c>
    </row>
    <row r="336" spans="1:6" ht="12.75" customHeight="1">
      <c r="A336" s="12"/>
      <c r="B336" s="16"/>
      <c r="C336" s="19" t="s">
        <v>227</v>
      </c>
      <c r="D336" s="81">
        <v>8900</v>
      </c>
      <c r="E336" s="82">
        <v>8054.65</v>
      </c>
      <c r="F336" s="55" t="s">
        <v>249</v>
      </c>
    </row>
    <row r="337" spans="1:6" ht="12.75" customHeight="1">
      <c r="A337" s="12"/>
      <c r="B337" s="16"/>
      <c r="C337" s="19" t="s">
        <v>228</v>
      </c>
      <c r="D337" s="81">
        <v>36800</v>
      </c>
      <c r="E337" s="82">
        <v>36524.21</v>
      </c>
      <c r="F337" s="99" t="s">
        <v>254</v>
      </c>
    </row>
    <row r="338" spans="1:8" ht="12.75" customHeight="1">
      <c r="A338" s="12"/>
      <c r="B338" s="16"/>
      <c r="C338" s="19" t="s">
        <v>8</v>
      </c>
      <c r="D338" s="81">
        <v>2934300</v>
      </c>
      <c r="E338" s="82">
        <v>2289322.91</v>
      </c>
      <c r="F338" s="55" t="s">
        <v>416</v>
      </c>
      <c r="G338" s="10"/>
      <c r="H338" s="11"/>
    </row>
    <row r="339" spans="1:8" ht="12.75" customHeight="1">
      <c r="A339" s="12"/>
      <c r="B339" s="16"/>
      <c r="C339" s="19" t="s">
        <v>33</v>
      </c>
      <c r="D339" s="81">
        <v>12000</v>
      </c>
      <c r="E339" s="82">
        <v>11821.8</v>
      </c>
      <c r="F339" s="55" t="s">
        <v>420</v>
      </c>
      <c r="G339" s="10"/>
      <c r="H339" s="11"/>
    </row>
    <row r="340" spans="1:8" ht="12.75" customHeight="1">
      <c r="A340" s="12"/>
      <c r="B340" s="16"/>
      <c r="C340" s="12"/>
      <c r="D340" s="83">
        <f>SUM(D313:D339)</f>
        <v>12462087</v>
      </c>
      <c r="E340" s="83">
        <f>SUM(E313:E339)</f>
        <v>11733633.410000002</v>
      </c>
      <c r="F340" s="47"/>
      <c r="G340" s="10"/>
      <c r="H340" s="11"/>
    </row>
    <row r="341" spans="1:8" ht="12.75" customHeight="1">
      <c r="A341" s="12"/>
      <c r="B341" s="16"/>
      <c r="C341" s="12"/>
      <c r="D341" s="36"/>
      <c r="E341" s="37"/>
      <c r="F341" s="47"/>
      <c r="G341" s="10"/>
      <c r="H341" s="11"/>
    </row>
    <row r="342" spans="1:6" ht="12.75" customHeight="1">
      <c r="A342" s="12"/>
      <c r="B342" s="57" t="s">
        <v>68</v>
      </c>
      <c r="C342" s="19"/>
      <c r="D342" s="81"/>
      <c r="E342" s="82"/>
      <c r="F342" s="100" t="s">
        <v>350</v>
      </c>
    </row>
    <row r="343" spans="1:6" ht="12.75" customHeight="1">
      <c r="A343" s="12"/>
      <c r="B343" s="57"/>
      <c r="C343" s="19" t="s">
        <v>18</v>
      </c>
      <c r="D343" s="81">
        <v>49429</v>
      </c>
      <c r="E343" s="82">
        <v>47153.88</v>
      </c>
      <c r="F343" s="55" t="s">
        <v>483</v>
      </c>
    </row>
    <row r="344" spans="1:6" ht="12.75" customHeight="1">
      <c r="A344" s="12"/>
      <c r="B344" s="57"/>
      <c r="C344" s="19" t="s">
        <v>19</v>
      </c>
      <c r="D344" s="81">
        <v>505303</v>
      </c>
      <c r="E344" s="82">
        <v>501096.17</v>
      </c>
      <c r="F344" s="55" t="s">
        <v>127</v>
      </c>
    </row>
    <row r="345" spans="1:6" ht="12.75" customHeight="1">
      <c r="A345" s="12"/>
      <c r="B345" s="57"/>
      <c r="C345" s="19" t="s">
        <v>20</v>
      </c>
      <c r="D345" s="81">
        <v>37846</v>
      </c>
      <c r="E345" s="82">
        <v>36611.23</v>
      </c>
      <c r="F345" s="55" t="s">
        <v>167</v>
      </c>
    </row>
    <row r="346" spans="1:6" ht="12.75" customHeight="1">
      <c r="A346" s="12"/>
      <c r="B346" s="57"/>
      <c r="C346" s="19" t="s">
        <v>21</v>
      </c>
      <c r="D346" s="81">
        <v>87965</v>
      </c>
      <c r="E346" s="82">
        <v>85560.18</v>
      </c>
      <c r="F346" s="55" t="s">
        <v>186</v>
      </c>
    </row>
    <row r="347" spans="1:6" ht="12.75" customHeight="1">
      <c r="A347" s="12"/>
      <c r="B347" s="16"/>
      <c r="C347" s="19" t="s">
        <v>22</v>
      </c>
      <c r="D347" s="81">
        <v>14238</v>
      </c>
      <c r="E347" s="82">
        <v>13835.81</v>
      </c>
      <c r="F347" s="55" t="s">
        <v>208</v>
      </c>
    </row>
    <row r="348" spans="1:6" ht="12.75" customHeight="1">
      <c r="A348" s="12"/>
      <c r="B348" s="16"/>
      <c r="C348" s="19" t="s">
        <v>24</v>
      </c>
      <c r="D348" s="81">
        <v>31850</v>
      </c>
      <c r="E348" s="82">
        <v>29711.7</v>
      </c>
      <c r="F348" s="99" t="s">
        <v>164</v>
      </c>
    </row>
    <row r="349" spans="1:6" ht="12.75" customHeight="1">
      <c r="A349" s="12"/>
      <c r="B349" s="16"/>
      <c r="C349" s="19" t="s">
        <v>44</v>
      </c>
      <c r="D349" s="81">
        <v>3500</v>
      </c>
      <c r="E349" s="82">
        <v>3109.97</v>
      </c>
      <c r="F349" s="99" t="s">
        <v>396</v>
      </c>
    </row>
    <row r="350" spans="1:6" ht="12.75" customHeight="1">
      <c r="A350" s="12"/>
      <c r="B350" s="16"/>
      <c r="C350" s="19" t="s">
        <v>31</v>
      </c>
      <c r="D350" s="81">
        <v>42700</v>
      </c>
      <c r="E350" s="82">
        <v>41445.93</v>
      </c>
      <c r="F350" s="55" t="s">
        <v>255</v>
      </c>
    </row>
    <row r="351" spans="1:6" ht="12.75" customHeight="1">
      <c r="A351" s="12"/>
      <c r="B351" s="16"/>
      <c r="C351" s="19" t="s">
        <v>25</v>
      </c>
      <c r="D351" s="81">
        <v>7100</v>
      </c>
      <c r="E351" s="82">
        <v>6940.4</v>
      </c>
      <c r="F351" s="55" t="s">
        <v>210</v>
      </c>
    </row>
    <row r="352" spans="1:6" ht="12.75" customHeight="1">
      <c r="A352" s="12"/>
      <c r="B352" s="16"/>
      <c r="C352" s="19" t="s">
        <v>45</v>
      </c>
      <c r="D352" s="81">
        <v>630</v>
      </c>
      <c r="E352" s="82">
        <v>506</v>
      </c>
      <c r="F352" s="55" t="s">
        <v>347</v>
      </c>
    </row>
    <row r="353" spans="1:6" ht="12.75" customHeight="1">
      <c r="A353" s="12"/>
      <c r="B353" s="16"/>
      <c r="C353" s="19" t="s">
        <v>5</v>
      </c>
      <c r="D353" s="81">
        <v>6950</v>
      </c>
      <c r="E353" s="82">
        <v>6269.27</v>
      </c>
      <c r="F353" s="55" t="s">
        <v>211</v>
      </c>
    </row>
    <row r="354" spans="1:6" ht="12.75" customHeight="1">
      <c r="A354" s="12"/>
      <c r="B354" s="16"/>
      <c r="C354" s="19" t="s">
        <v>16</v>
      </c>
      <c r="D354" s="81">
        <v>700</v>
      </c>
      <c r="E354" s="82">
        <v>680.16</v>
      </c>
      <c r="F354" s="55" t="s">
        <v>397</v>
      </c>
    </row>
    <row r="355" spans="1:6" ht="12.75" customHeight="1">
      <c r="A355" s="12"/>
      <c r="B355" s="16"/>
      <c r="C355" s="19" t="s">
        <v>46</v>
      </c>
      <c r="D355" s="81">
        <v>1050</v>
      </c>
      <c r="E355" s="82">
        <v>679.46</v>
      </c>
      <c r="F355" s="55" t="s">
        <v>294</v>
      </c>
    </row>
    <row r="356" spans="1:6" ht="12.75" customHeight="1">
      <c r="A356" s="12"/>
      <c r="B356" s="16"/>
      <c r="C356" s="19" t="s">
        <v>221</v>
      </c>
      <c r="D356" s="81">
        <v>1350</v>
      </c>
      <c r="E356" s="82">
        <v>421.31</v>
      </c>
      <c r="F356" s="55" t="s">
        <v>236</v>
      </c>
    </row>
    <row r="357" spans="1:6" ht="12.75" customHeight="1">
      <c r="A357" s="12"/>
      <c r="B357" s="16"/>
      <c r="C357" s="19" t="s">
        <v>224</v>
      </c>
      <c r="D357" s="81">
        <v>3100</v>
      </c>
      <c r="E357" s="82">
        <v>1854.46</v>
      </c>
      <c r="F357" s="55" t="s">
        <v>240</v>
      </c>
    </row>
    <row r="358" spans="1:6" ht="12.75" customHeight="1">
      <c r="A358" s="12"/>
      <c r="B358" s="16"/>
      <c r="C358" s="19" t="s">
        <v>41</v>
      </c>
      <c r="D358" s="81">
        <v>470</v>
      </c>
      <c r="E358" s="82">
        <v>151.42</v>
      </c>
      <c r="F358" s="55" t="s">
        <v>129</v>
      </c>
    </row>
    <row r="359" spans="1:6" ht="12.75" customHeight="1">
      <c r="A359" s="12"/>
      <c r="B359" s="16"/>
      <c r="C359" s="19" t="s">
        <v>6</v>
      </c>
      <c r="D359" s="81">
        <v>300</v>
      </c>
      <c r="E359" s="82">
        <v>136.18</v>
      </c>
      <c r="F359" s="55" t="s">
        <v>212</v>
      </c>
    </row>
    <row r="360" spans="1:6" ht="12.75" customHeight="1">
      <c r="A360" s="12"/>
      <c r="B360" s="16"/>
      <c r="C360" s="19" t="s">
        <v>26</v>
      </c>
      <c r="D360" s="81">
        <v>36007</v>
      </c>
      <c r="E360" s="82">
        <v>35186.33</v>
      </c>
      <c r="F360" s="55" t="s">
        <v>170</v>
      </c>
    </row>
    <row r="361" spans="1:6" ht="12.75" customHeight="1">
      <c r="A361" s="12"/>
      <c r="B361" s="16"/>
      <c r="C361" s="19" t="s">
        <v>226</v>
      </c>
      <c r="D361" s="81">
        <v>1200</v>
      </c>
      <c r="E361" s="82">
        <v>797.4</v>
      </c>
      <c r="F361" s="55" t="s">
        <v>243</v>
      </c>
    </row>
    <row r="362" spans="1:6" ht="12.75" customHeight="1">
      <c r="A362" s="12"/>
      <c r="B362" s="16"/>
      <c r="C362" s="19" t="s">
        <v>227</v>
      </c>
      <c r="D362" s="81">
        <v>500</v>
      </c>
      <c r="E362" s="82">
        <v>494.35</v>
      </c>
      <c r="F362" s="55" t="s">
        <v>249</v>
      </c>
    </row>
    <row r="363" spans="1:6" ht="12.75" customHeight="1">
      <c r="A363" s="12"/>
      <c r="B363" s="16"/>
      <c r="C363" s="19" t="s">
        <v>228</v>
      </c>
      <c r="D363" s="81">
        <v>1179</v>
      </c>
      <c r="E363" s="82">
        <v>599</v>
      </c>
      <c r="F363" s="55" t="s">
        <v>398</v>
      </c>
    </row>
    <row r="364" spans="1:6" ht="12.75" customHeight="1">
      <c r="A364" s="12"/>
      <c r="B364" s="16"/>
      <c r="C364" s="12"/>
      <c r="D364" s="83">
        <f>SUM(D343:D363)</f>
        <v>833367</v>
      </c>
      <c r="E364" s="84">
        <f>SUM(E343:E363)</f>
        <v>813240.6100000001</v>
      </c>
      <c r="F364" s="46"/>
    </row>
    <row r="365" spans="1:6" ht="12.75" customHeight="1">
      <c r="A365" s="12"/>
      <c r="B365" s="16"/>
      <c r="C365" s="12"/>
      <c r="D365" s="36"/>
      <c r="E365" s="37"/>
      <c r="F365" s="46"/>
    </row>
    <row r="366" spans="1:6" ht="12.75" customHeight="1">
      <c r="A366" s="12"/>
      <c r="B366" s="57" t="s">
        <v>69</v>
      </c>
      <c r="C366" s="19"/>
      <c r="D366" s="81"/>
      <c r="E366" s="82"/>
      <c r="F366" s="100" t="s">
        <v>213</v>
      </c>
    </row>
    <row r="367" spans="1:6" ht="12.75" customHeight="1">
      <c r="A367" s="12"/>
      <c r="B367" s="111"/>
      <c r="C367" s="112" t="s">
        <v>318</v>
      </c>
      <c r="D367" s="113">
        <v>717579</v>
      </c>
      <c r="E367" s="114">
        <v>717579</v>
      </c>
      <c r="F367" s="139" t="s">
        <v>351</v>
      </c>
    </row>
    <row r="368" spans="1:6" ht="12.75" customHeight="1">
      <c r="A368" s="12"/>
      <c r="B368" s="16"/>
      <c r="C368" s="19" t="s">
        <v>70</v>
      </c>
      <c r="D368" s="81">
        <v>584759</v>
      </c>
      <c r="E368" s="82">
        <v>584573.24</v>
      </c>
      <c r="F368" s="169" t="s">
        <v>573</v>
      </c>
    </row>
    <row r="369" spans="1:6" ht="12.75" customHeight="1">
      <c r="A369" s="12"/>
      <c r="B369" s="16"/>
      <c r="C369" s="12"/>
      <c r="D369" s="13"/>
      <c r="E369" s="14"/>
      <c r="F369" s="169" t="s">
        <v>574</v>
      </c>
    </row>
    <row r="370" spans="1:6" ht="12.75" customHeight="1">
      <c r="A370" s="12"/>
      <c r="B370" s="16"/>
      <c r="C370" s="19" t="s">
        <v>16</v>
      </c>
      <c r="D370" s="81">
        <v>35000</v>
      </c>
      <c r="E370" s="82">
        <v>34606.19</v>
      </c>
      <c r="F370" s="169" t="s">
        <v>484</v>
      </c>
    </row>
    <row r="371" spans="1:6" ht="12.75" customHeight="1">
      <c r="A371" s="12"/>
      <c r="B371" s="16"/>
      <c r="C371" s="19" t="s">
        <v>8</v>
      </c>
      <c r="D371" s="81">
        <v>122000</v>
      </c>
      <c r="E371" s="82">
        <v>121878.72</v>
      </c>
      <c r="F371" s="55" t="s">
        <v>416</v>
      </c>
    </row>
    <row r="372" spans="1:6" ht="12.75" customHeight="1">
      <c r="A372" s="12"/>
      <c r="B372" s="16"/>
      <c r="C372" s="12"/>
      <c r="D372" s="83">
        <f>SUM(D367:D371)</f>
        <v>1459338</v>
      </c>
      <c r="E372" s="83">
        <f>SUM(E367:E371)</f>
        <v>1458637.15</v>
      </c>
      <c r="F372" s="51"/>
    </row>
    <row r="373" spans="1:6" ht="12.75" customHeight="1">
      <c r="A373" s="12"/>
      <c r="B373" s="16"/>
      <c r="C373" s="12"/>
      <c r="D373" s="36"/>
      <c r="E373" s="37"/>
      <c r="F373" s="51"/>
    </row>
    <row r="374" spans="1:6" ht="12.75" customHeight="1">
      <c r="A374" s="12"/>
      <c r="B374" s="57" t="s">
        <v>71</v>
      </c>
      <c r="C374" s="19"/>
      <c r="D374" s="81"/>
      <c r="E374" s="82"/>
      <c r="F374" s="100" t="s">
        <v>214</v>
      </c>
    </row>
    <row r="375" spans="1:6" ht="12.75" customHeight="1">
      <c r="A375" s="12"/>
      <c r="B375" s="57"/>
      <c r="C375" s="19" t="s">
        <v>18</v>
      </c>
      <c r="D375" s="81">
        <v>206600</v>
      </c>
      <c r="E375" s="82">
        <v>204137.04</v>
      </c>
      <c r="F375" s="55" t="s">
        <v>575</v>
      </c>
    </row>
    <row r="376" spans="1:6" ht="12.75" customHeight="1">
      <c r="A376" s="12"/>
      <c r="B376" s="16"/>
      <c r="C376" s="19" t="s">
        <v>19</v>
      </c>
      <c r="D376" s="81">
        <v>2410400</v>
      </c>
      <c r="E376" s="82">
        <v>2396655.54</v>
      </c>
      <c r="F376" s="55" t="s">
        <v>127</v>
      </c>
    </row>
    <row r="377" spans="1:6" ht="12.75" customHeight="1">
      <c r="A377" s="12"/>
      <c r="B377" s="16"/>
      <c r="C377" s="19" t="s">
        <v>20</v>
      </c>
      <c r="D377" s="81">
        <v>172727</v>
      </c>
      <c r="E377" s="82">
        <v>172725.48</v>
      </c>
      <c r="F377" s="55" t="s">
        <v>167</v>
      </c>
    </row>
    <row r="378" spans="1:6" ht="12.75" customHeight="1">
      <c r="A378" s="12"/>
      <c r="B378" s="16"/>
      <c r="C378" s="19" t="s">
        <v>21</v>
      </c>
      <c r="D378" s="81">
        <v>408060</v>
      </c>
      <c r="E378" s="82">
        <v>402022.01</v>
      </c>
      <c r="F378" s="55" t="s">
        <v>186</v>
      </c>
    </row>
    <row r="379" spans="1:6" ht="12.75" customHeight="1">
      <c r="A379" s="12"/>
      <c r="B379" s="16"/>
      <c r="C379" s="19" t="s">
        <v>22</v>
      </c>
      <c r="D379" s="81">
        <v>64454</v>
      </c>
      <c r="E379" s="82">
        <v>62469</v>
      </c>
      <c r="F379" s="55" t="s">
        <v>208</v>
      </c>
    </row>
    <row r="380" spans="1:6" ht="12.75" customHeight="1">
      <c r="A380" s="12"/>
      <c r="B380" s="16"/>
      <c r="C380" s="19" t="s">
        <v>23</v>
      </c>
      <c r="D380" s="81">
        <v>1500</v>
      </c>
      <c r="E380" s="82">
        <v>1500</v>
      </c>
      <c r="F380" s="55" t="s">
        <v>128</v>
      </c>
    </row>
    <row r="381" spans="1:7" ht="12.75" customHeight="1">
      <c r="A381" s="12"/>
      <c r="B381" s="16"/>
      <c r="C381" s="19" t="s">
        <v>24</v>
      </c>
      <c r="D381" s="81">
        <v>110100</v>
      </c>
      <c r="E381" s="82">
        <v>106845.42</v>
      </c>
      <c r="F381" s="99" t="s">
        <v>164</v>
      </c>
      <c r="G381" s="10"/>
    </row>
    <row r="382" spans="1:6" ht="12.75" customHeight="1">
      <c r="A382" s="12"/>
      <c r="B382" s="16"/>
      <c r="C382" s="19" t="s">
        <v>44</v>
      </c>
      <c r="D382" s="81">
        <v>25300</v>
      </c>
      <c r="E382" s="82">
        <v>24976</v>
      </c>
      <c r="F382" s="55" t="s">
        <v>485</v>
      </c>
    </row>
    <row r="383" spans="1:6" ht="12.75" customHeight="1">
      <c r="A383" s="12"/>
      <c r="B383" s="16"/>
      <c r="C383" s="19" t="s">
        <v>31</v>
      </c>
      <c r="D383" s="81">
        <v>153300</v>
      </c>
      <c r="E383" s="82">
        <v>149811.31</v>
      </c>
      <c r="F383" s="55" t="s">
        <v>255</v>
      </c>
    </row>
    <row r="384" spans="1:6" ht="12.75" customHeight="1">
      <c r="A384" s="12"/>
      <c r="B384" s="16"/>
      <c r="C384" s="19" t="s">
        <v>25</v>
      </c>
      <c r="D384" s="81">
        <v>12500</v>
      </c>
      <c r="E384" s="82">
        <v>11660.12</v>
      </c>
      <c r="F384" s="55" t="s">
        <v>210</v>
      </c>
    </row>
    <row r="385" spans="1:6" ht="12.75" customHeight="1">
      <c r="A385" s="12"/>
      <c r="B385" s="16"/>
      <c r="C385" s="19" t="s">
        <v>45</v>
      </c>
      <c r="D385" s="81">
        <v>3200</v>
      </c>
      <c r="E385" s="82">
        <v>2865.33</v>
      </c>
      <c r="F385" s="125" t="s">
        <v>347</v>
      </c>
    </row>
    <row r="386" spans="1:7" ht="12.75" customHeight="1">
      <c r="A386" s="12"/>
      <c r="B386" s="16"/>
      <c r="C386" s="19" t="s">
        <v>5</v>
      </c>
      <c r="D386" s="81">
        <v>46500</v>
      </c>
      <c r="E386" s="82">
        <v>45870.84</v>
      </c>
      <c r="F386" s="55" t="s">
        <v>211</v>
      </c>
      <c r="G386" s="10"/>
    </row>
    <row r="387" spans="1:7" ht="12.75" customHeight="1">
      <c r="A387" s="12"/>
      <c r="B387" s="16"/>
      <c r="C387" s="19" t="s">
        <v>46</v>
      </c>
      <c r="D387" s="81">
        <v>1000</v>
      </c>
      <c r="E387" s="82">
        <v>950.38</v>
      </c>
      <c r="F387" s="55" t="s">
        <v>294</v>
      </c>
      <c r="G387" s="10"/>
    </row>
    <row r="388" spans="1:7" ht="12.75" customHeight="1">
      <c r="A388" s="12"/>
      <c r="B388" s="16"/>
      <c r="C388" s="19" t="s">
        <v>221</v>
      </c>
      <c r="D388" s="81">
        <v>500</v>
      </c>
      <c r="E388" s="82">
        <v>305</v>
      </c>
      <c r="F388" s="55" t="s">
        <v>236</v>
      </c>
      <c r="G388" s="10"/>
    </row>
    <row r="389" spans="1:7" ht="12.75" customHeight="1">
      <c r="A389" s="12"/>
      <c r="B389" s="16"/>
      <c r="C389" s="19" t="s">
        <v>224</v>
      </c>
      <c r="D389" s="81">
        <v>7200</v>
      </c>
      <c r="E389" s="82">
        <v>6262.05</v>
      </c>
      <c r="F389" s="55" t="s">
        <v>240</v>
      </c>
      <c r="G389" s="10"/>
    </row>
    <row r="390" spans="1:6" ht="12.75" customHeight="1">
      <c r="A390" s="12"/>
      <c r="B390" s="16"/>
      <c r="C390" s="19" t="s">
        <v>41</v>
      </c>
      <c r="D390" s="81">
        <v>5800</v>
      </c>
      <c r="E390" s="82">
        <v>5300.53</v>
      </c>
      <c r="F390" s="55" t="s">
        <v>129</v>
      </c>
    </row>
    <row r="391" spans="1:6" ht="12.75" customHeight="1">
      <c r="A391" s="12"/>
      <c r="B391" s="16"/>
      <c r="C391" s="19" t="s">
        <v>296</v>
      </c>
      <c r="D391" s="81">
        <v>1600</v>
      </c>
      <c r="E391" s="82">
        <v>750</v>
      </c>
      <c r="F391" s="55" t="s">
        <v>348</v>
      </c>
    </row>
    <row r="392" spans="1:6" ht="12.75" customHeight="1">
      <c r="A392" s="12"/>
      <c r="B392" s="16"/>
      <c r="C392" s="19" t="s">
        <v>66</v>
      </c>
      <c r="D392" s="81">
        <v>45800</v>
      </c>
      <c r="E392" s="82">
        <v>33876.78</v>
      </c>
      <c r="F392" s="55" t="s">
        <v>399</v>
      </c>
    </row>
    <row r="393" spans="1:6" ht="12.75" customHeight="1">
      <c r="A393" s="12"/>
      <c r="B393" s="16"/>
      <c r="C393" s="19" t="s">
        <v>6</v>
      </c>
      <c r="D393" s="81">
        <v>1807</v>
      </c>
      <c r="E393" s="82">
        <v>1779.58</v>
      </c>
      <c r="F393" s="55" t="s">
        <v>212</v>
      </c>
    </row>
    <row r="394" spans="1:6" ht="12.75" customHeight="1">
      <c r="A394" s="12"/>
      <c r="B394" s="16"/>
      <c r="C394" s="19" t="s">
        <v>26</v>
      </c>
      <c r="D394" s="81">
        <v>159686</v>
      </c>
      <c r="E394" s="82">
        <v>159685.68</v>
      </c>
      <c r="F394" s="55" t="s">
        <v>170</v>
      </c>
    </row>
    <row r="395" spans="1:6" ht="12.75" customHeight="1">
      <c r="A395" s="12"/>
      <c r="B395" s="16"/>
      <c r="C395" s="19" t="s">
        <v>7</v>
      </c>
      <c r="D395" s="81">
        <v>103000</v>
      </c>
      <c r="E395" s="82">
        <v>100182.96</v>
      </c>
      <c r="F395" s="55" t="s">
        <v>423</v>
      </c>
    </row>
    <row r="396" spans="1:6" ht="12.75" customHeight="1">
      <c r="A396" s="12"/>
      <c r="B396" s="16"/>
      <c r="C396" s="19" t="s">
        <v>226</v>
      </c>
      <c r="D396" s="81">
        <v>2500</v>
      </c>
      <c r="E396" s="82">
        <v>1650</v>
      </c>
      <c r="F396" s="55" t="s">
        <v>243</v>
      </c>
    </row>
    <row r="397" spans="1:6" ht="12.75" customHeight="1">
      <c r="A397" s="12"/>
      <c r="B397" s="16"/>
      <c r="C397" s="19" t="s">
        <v>227</v>
      </c>
      <c r="D397" s="81">
        <v>3000</v>
      </c>
      <c r="E397" s="82">
        <v>2785.26</v>
      </c>
      <c r="F397" s="55" t="s">
        <v>249</v>
      </c>
    </row>
    <row r="398" spans="1:6" ht="12.75" customHeight="1">
      <c r="A398" s="12"/>
      <c r="B398" s="16"/>
      <c r="C398" s="19" t="s">
        <v>228</v>
      </c>
      <c r="D398" s="81">
        <v>19720</v>
      </c>
      <c r="E398" s="82">
        <v>15539.7</v>
      </c>
      <c r="F398" s="99" t="s">
        <v>254</v>
      </c>
    </row>
    <row r="399" spans="1:6" ht="12.75" customHeight="1">
      <c r="A399" s="12"/>
      <c r="B399" s="16"/>
      <c r="C399" s="19" t="s">
        <v>8</v>
      </c>
      <c r="D399" s="81">
        <v>750400</v>
      </c>
      <c r="E399" s="82">
        <v>749548.2</v>
      </c>
      <c r="F399" s="99" t="s">
        <v>424</v>
      </c>
    </row>
    <row r="400" spans="1:6" ht="12.75" customHeight="1">
      <c r="A400" s="12"/>
      <c r="B400" s="16"/>
      <c r="C400" s="12"/>
      <c r="D400" s="83">
        <f>SUM(D375:D399)</f>
        <v>4716654</v>
      </c>
      <c r="E400" s="84">
        <f>SUM(E375:E399)</f>
        <v>4660154.21</v>
      </c>
      <c r="F400" s="99"/>
    </row>
    <row r="401" spans="1:6" ht="12.75" customHeight="1">
      <c r="A401" s="12"/>
      <c r="B401" s="16"/>
      <c r="C401" s="12"/>
      <c r="D401" s="36"/>
      <c r="E401" s="37"/>
      <c r="F401" s="45"/>
    </row>
    <row r="402" spans="1:6" ht="12.75" customHeight="1">
      <c r="A402" s="12"/>
      <c r="B402" s="57" t="s">
        <v>72</v>
      </c>
      <c r="C402" s="19"/>
      <c r="D402" s="81"/>
      <c r="E402" s="82"/>
      <c r="F402" s="100" t="s">
        <v>215</v>
      </c>
    </row>
    <row r="403" spans="1:6" ht="12.75" customHeight="1">
      <c r="A403" s="12"/>
      <c r="B403" s="16"/>
      <c r="C403" s="19" t="s">
        <v>18</v>
      </c>
      <c r="D403" s="81">
        <v>700</v>
      </c>
      <c r="E403" s="82">
        <v>367.9</v>
      </c>
      <c r="F403" s="55" t="s">
        <v>576</v>
      </c>
    </row>
    <row r="404" spans="1:6" ht="12.75" customHeight="1">
      <c r="A404" s="12"/>
      <c r="B404" s="16"/>
      <c r="C404" s="19" t="s">
        <v>19</v>
      </c>
      <c r="D404" s="81">
        <v>79000</v>
      </c>
      <c r="E404" s="82">
        <v>78322.61</v>
      </c>
      <c r="F404" s="55" t="s">
        <v>127</v>
      </c>
    </row>
    <row r="405" spans="1:6" ht="12.75" customHeight="1">
      <c r="A405" s="12"/>
      <c r="B405" s="16"/>
      <c r="C405" s="19" t="s">
        <v>20</v>
      </c>
      <c r="D405" s="81">
        <v>5800</v>
      </c>
      <c r="E405" s="82">
        <v>5419.21</v>
      </c>
      <c r="F405" s="55" t="s">
        <v>167</v>
      </c>
    </row>
    <row r="406" spans="1:6" ht="12.75" customHeight="1">
      <c r="A406" s="12"/>
      <c r="B406" s="16"/>
      <c r="C406" s="19" t="s">
        <v>21</v>
      </c>
      <c r="D406" s="81">
        <v>12200</v>
      </c>
      <c r="E406" s="82">
        <v>11990.82</v>
      </c>
      <c r="F406" s="55" t="s">
        <v>186</v>
      </c>
    </row>
    <row r="407" spans="1:6" ht="12.75" customHeight="1">
      <c r="A407" s="12"/>
      <c r="B407" s="16"/>
      <c r="C407" s="19" t="s">
        <v>22</v>
      </c>
      <c r="D407" s="81">
        <v>2000</v>
      </c>
      <c r="E407" s="82">
        <v>1935.02</v>
      </c>
      <c r="F407" s="55" t="s">
        <v>169</v>
      </c>
    </row>
    <row r="408" spans="1:6" ht="12.75" customHeight="1">
      <c r="A408" s="12"/>
      <c r="B408" s="16"/>
      <c r="C408" s="19" t="s">
        <v>43</v>
      </c>
      <c r="D408" s="81">
        <v>2710</v>
      </c>
      <c r="E408" s="82">
        <v>2706</v>
      </c>
      <c r="F408" s="55" t="s">
        <v>400</v>
      </c>
    </row>
    <row r="409" spans="1:6" ht="12.75" customHeight="1">
      <c r="A409" s="12"/>
      <c r="B409" s="16"/>
      <c r="C409" s="19" t="s">
        <v>24</v>
      </c>
      <c r="D409" s="81">
        <v>5000</v>
      </c>
      <c r="E409" s="82">
        <v>4950.52</v>
      </c>
      <c r="F409" s="55" t="s">
        <v>164</v>
      </c>
    </row>
    <row r="410" spans="1:6" ht="12.75" customHeight="1">
      <c r="A410" s="12"/>
      <c r="B410" s="16"/>
      <c r="C410" s="19" t="s">
        <v>45</v>
      </c>
      <c r="D410" s="81">
        <v>200</v>
      </c>
      <c r="E410" s="82">
        <v>24</v>
      </c>
      <c r="F410" s="99" t="s">
        <v>347</v>
      </c>
    </row>
    <row r="411" spans="1:6" ht="12.75" customHeight="1">
      <c r="A411" s="12"/>
      <c r="B411" s="16"/>
      <c r="C411" s="19" t="s">
        <v>5</v>
      </c>
      <c r="D411" s="81">
        <v>444000</v>
      </c>
      <c r="E411" s="82">
        <v>439836.23</v>
      </c>
      <c r="F411" s="55" t="s">
        <v>401</v>
      </c>
    </row>
    <row r="412" spans="1:6" ht="12.75" customHeight="1">
      <c r="A412" s="12"/>
      <c r="B412" s="16"/>
      <c r="C412" s="19" t="s">
        <v>6</v>
      </c>
      <c r="D412" s="81">
        <v>4000</v>
      </c>
      <c r="E412" s="82">
        <v>2224</v>
      </c>
      <c r="F412" s="55" t="s">
        <v>217</v>
      </c>
    </row>
    <row r="413" spans="1:6" ht="12.75" customHeight="1">
      <c r="A413" s="12"/>
      <c r="B413" s="16"/>
      <c r="C413" s="19" t="s">
        <v>26</v>
      </c>
      <c r="D413" s="81">
        <v>3500</v>
      </c>
      <c r="E413" s="82">
        <v>3166.79</v>
      </c>
      <c r="F413" s="55" t="s">
        <v>170</v>
      </c>
    </row>
    <row r="414" spans="1:6" ht="12.75" customHeight="1">
      <c r="A414" s="12"/>
      <c r="B414" s="16"/>
      <c r="C414" s="19" t="s">
        <v>222</v>
      </c>
      <c r="D414" s="81">
        <v>200</v>
      </c>
      <c r="E414" s="82">
        <v>164</v>
      </c>
      <c r="F414" s="55" t="s">
        <v>486</v>
      </c>
    </row>
    <row r="415" spans="1:6" ht="12.75" customHeight="1">
      <c r="A415" s="12"/>
      <c r="B415" s="16"/>
      <c r="C415" s="19" t="s">
        <v>226</v>
      </c>
      <c r="D415" s="81">
        <v>900</v>
      </c>
      <c r="E415" s="82">
        <v>900</v>
      </c>
      <c r="F415" s="55" t="s">
        <v>577</v>
      </c>
    </row>
    <row r="416" spans="1:6" ht="12.75" customHeight="1">
      <c r="A416" s="12"/>
      <c r="B416" s="16"/>
      <c r="C416" s="12"/>
      <c r="D416" s="13"/>
      <c r="E416" s="14"/>
      <c r="F416" s="46"/>
    </row>
    <row r="417" spans="1:6" ht="12.75" customHeight="1">
      <c r="A417" s="12"/>
      <c r="B417" s="16"/>
      <c r="C417" s="12"/>
      <c r="D417" s="83">
        <f>SUM(D403:D415)</f>
        <v>560210</v>
      </c>
      <c r="E417" s="83">
        <f>SUM(E403:E415)</f>
        <v>552007.1000000001</v>
      </c>
      <c r="F417" s="46"/>
    </row>
    <row r="418" spans="1:6" ht="12.75" customHeight="1">
      <c r="A418" s="12"/>
      <c r="B418" s="16"/>
      <c r="C418" s="12"/>
      <c r="D418" s="36"/>
      <c r="E418" s="37"/>
      <c r="F418" s="46"/>
    </row>
    <row r="419" spans="1:6" ht="12.75" customHeight="1">
      <c r="A419" s="12"/>
      <c r="B419" s="57" t="s">
        <v>73</v>
      </c>
      <c r="C419" s="19"/>
      <c r="D419" s="81"/>
      <c r="E419" s="82"/>
      <c r="F419" s="100" t="s">
        <v>218</v>
      </c>
    </row>
    <row r="420" spans="1:6" ht="12.75" customHeight="1">
      <c r="A420" s="12"/>
      <c r="B420" s="57"/>
      <c r="C420" s="19" t="s">
        <v>18</v>
      </c>
      <c r="D420" s="81">
        <v>25107</v>
      </c>
      <c r="E420" s="82">
        <v>11324.84</v>
      </c>
      <c r="F420" s="55" t="s">
        <v>219</v>
      </c>
    </row>
    <row r="421" spans="1:6" ht="12.75" customHeight="1">
      <c r="A421" s="12"/>
      <c r="B421" s="16"/>
      <c r="C421" s="19" t="s">
        <v>5</v>
      </c>
      <c r="D421" s="81">
        <v>12429</v>
      </c>
      <c r="E421" s="82">
        <v>9100</v>
      </c>
      <c r="F421" s="55" t="s">
        <v>487</v>
      </c>
    </row>
    <row r="422" spans="1:6" ht="12.75" customHeight="1">
      <c r="A422" s="12"/>
      <c r="B422" s="16"/>
      <c r="C422" s="19" t="s">
        <v>226</v>
      </c>
      <c r="D422" s="81">
        <v>28000</v>
      </c>
      <c r="E422" s="82">
        <v>13648.88</v>
      </c>
      <c r="F422" s="55" t="s">
        <v>303</v>
      </c>
    </row>
    <row r="423" spans="1:6" ht="12.75" customHeight="1">
      <c r="A423" s="12"/>
      <c r="B423" s="16"/>
      <c r="C423" s="12"/>
      <c r="D423" s="83">
        <f>SUM(D420:D422)</f>
        <v>65536</v>
      </c>
      <c r="E423" s="83">
        <f>SUM(E420:E422)</f>
        <v>34073.72</v>
      </c>
      <c r="F423" s="46"/>
    </row>
    <row r="424" spans="1:6" ht="12.75" customHeight="1">
      <c r="A424" s="12"/>
      <c r="B424" s="16"/>
      <c r="C424" s="12"/>
      <c r="D424" s="36"/>
      <c r="E424" s="37"/>
      <c r="F424" s="46"/>
    </row>
    <row r="425" spans="1:6" ht="12.75" customHeight="1">
      <c r="A425" s="12"/>
      <c r="B425" s="57" t="s">
        <v>319</v>
      </c>
      <c r="C425" s="19"/>
      <c r="D425" s="83"/>
      <c r="E425" s="84"/>
      <c r="F425" s="100" t="s">
        <v>320</v>
      </c>
    </row>
    <row r="426" spans="1:6" ht="12.75" customHeight="1">
      <c r="A426" s="12"/>
      <c r="B426" s="85"/>
      <c r="C426" s="86" t="s">
        <v>18</v>
      </c>
      <c r="D426" s="87">
        <v>1320</v>
      </c>
      <c r="E426" s="88">
        <v>1061.45</v>
      </c>
      <c r="F426" s="101" t="s">
        <v>352</v>
      </c>
    </row>
    <row r="427" spans="1:6" ht="12.75" customHeight="1">
      <c r="A427" s="12"/>
      <c r="B427" s="85"/>
      <c r="C427" s="86" t="s">
        <v>19</v>
      </c>
      <c r="D427" s="87">
        <v>127090</v>
      </c>
      <c r="E427" s="88">
        <v>126180.69</v>
      </c>
      <c r="F427" s="101" t="s">
        <v>127</v>
      </c>
    </row>
    <row r="428" spans="1:6" ht="12.75" customHeight="1">
      <c r="A428" s="12"/>
      <c r="B428" s="16"/>
      <c r="C428" s="19" t="s">
        <v>20</v>
      </c>
      <c r="D428" s="81">
        <v>9525</v>
      </c>
      <c r="E428" s="82">
        <v>9355.69</v>
      </c>
      <c r="F428" s="55" t="s">
        <v>167</v>
      </c>
    </row>
    <row r="429" spans="1:6" ht="12.75" customHeight="1">
      <c r="A429" s="12"/>
      <c r="B429" s="16"/>
      <c r="C429" s="19" t="s">
        <v>21</v>
      </c>
      <c r="D429" s="81">
        <v>20759</v>
      </c>
      <c r="E429" s="82">
        <v>20141.01</v>
      </c>
      <c r="F429" s="55" t="s">
        <v>186</v>
      </c>
    </row>
    <row r="430" spans="1:6" ht="12.75" customHeight="1">
      <c r="A430" s="12"/>
      <c r="B430" s="16"/>
      <c r="C430" s="19" t="s">
        <v>22</v>
      </c>
      <c r="D430" s="81">
        <v>3321</v>
      </c>
      <c r="E430" s="82">
        <v>3246.79</v>
      </c>
      <c r="F430" s="55" t="s">
        <v>169</v>
      </c>
    </row>
    <row r="431" spans="1:6" ht="12.75" customHeight="1">
      <c r="A431" s="12"/>
      <c r="B431" s="16"/>
      <c r="C431" s="19" t="s">
        <v>24</v>
      </c>
      <c r="D431" s="81">
        <v>10500</v>
      </c>
      <c r="E431" s="82">
        <v>10498.64</v>
      </c>
      <c r="F431" s="55" t="s">
        <v>164</v>
      </c>
    </row>
    <row r="432" spans="1:6" ht="12.75" customHeight="1">
      <c r="A432" s="12"/>
      <c r="B432" s="16"/>
      <c r="C432" s="19" t="s">
        <v>31</v>
      </c>
      <c r="D432" s="81">
        <v>29000</v>
      </c>
      <c r="E432" s="82">
        <v>18437.13</v>
      </c>
      <c r="F432" s="55" t="s">
        <v>409</v>
      </c>
    </row>
    <row r="433" spans="1:6" ht="12.75" customHeight="1">
      <c r="A433" s="12"/>
      <c r="B433" s="16"/>
      <c r="C433" s="19" t="s">
        <v>25</v>
      </c>
      <c r="D433" s="81">
        <v>2000</v>
      </c>
      <c r="E433" s="82">
        <v>1342</v>
      </c>
      <c r="F433" s="55" t="s">
        <v>353</v>
      </c>
    </row>
    <row r="434" spans="1:6" ht="12.75" customHeight="1">
      <c r="A434" s="12"/>
      <c r="B434" s="16"/>
      <c r="C434" s="19" t="s">
        <v>45</v>
      </c>
      <c r="D434" s="81">
        <v>500</v>
      </c>
      <c r="E434" s="82">
        <v>130</v>
      </c>
      <c r="F434" s="55" t="s">
        <v>347</v>
      </c>
    </row>
    <row r="435" spans="1:6" ht="12.75" customHeight="1">
      <c r="A435" s="12"/>
      <c r="B435" s="16"/>
      <c r="C435" s="19" t="s">
        <v>5</v>
      </c>
      <c r="D435" s="81">
        <v>2500</v>
      </c>
      <c r="E435" s="82">
        <v>2361.35</v>
      </c>
      <c r="F435" s="55" t="s">
        <v>211</v>
      </c>
    </row>
    <row r="436" spans="1:6" ht="12.75" customHeight="1">
      <c r="A436" s="12"/>
      <c r="B436" s="16"/>
      <c r="C436" s="19" t="s">
        <v>224</v>
      </c>
      <c r="D436" s="81">
        <v>200</v>
      </c>
      <c r="E436" s="82">
        <v>0</v>
      </c>
      <c r="F436" s="55" t="s">
        <v>240</v>
      </c>
    </row>
    <row r="437" spans="1:6" ht="12.75" customHeight="1">
      <c r="A437" s="12"/>
      <c r="B437" s="16"/>
      <c r="C437" s="19" t="s">
        <v>41</v>
      </c>
      <c r="D437" s="81">
        <v>500</v>
      </c>
      <c r="E437" s="82">
        <v>25.2</v>
      </c>
      <c r="F437" s="55" t="s">
        <v>129</v>
      </c>
    </row>
    <row r="438" spans="1:6" ht="12.75" customHeight="1">
      <c r="A438" s="12"/>
      <c r="B438" s="16"/>
      <c r="C438" s="19" t="s">
        <v>26</v>
      </c>
      <c r="D438" s="81">
        <v>6436</v>
      </c>
      <c r="E438" s="82">
        <v>6333.58</v>
      </c>
      <c r="F438" s="55" t="s">
        <v>170</v>
      </c>
    </row>
    <row r="439" spans="1:6" ht="12.75" customHeight="1">
      <c r="A439" s="12"/>
      <c r="B439" s="16"/>
      <c r="C439" s="19" t="s">
        <v>226</v>
      </c>
      <c r="D439" s="81">
        <v>200</v>
      </c>
      <c r="E439" s="82">
        <v>0</v>
      </c>
      <c r="F439" s="55" t="s">
        <v>257</v>
      </c>
    </row>
    <row r="440" spans="1:6" ht="12.75" customHeight="1">
      <c r="A440" s="12"/>
      <c r="B440" s="16"/>
      <c r="C440" s="19" t="s">
        <v>227</v>
      </c>
      <c r="D440" s="81">
        <v>300</v>
      </c>
      <c r="E440" s="82">
        <v>300</v>
      </c>
      <c r="F440" s="55" t="s">
        <v>354</v>
      </c>
    </row>
    <row r="441" spans="1:6" ht="12.75" customHeight="1">
      <c r="A441" s="12"/>
      <c r="B441" s="16"/>
      <c r="C441" s="12"/>
      <c r="D441" s="83">
        <f>SUM(D426:D440)</f>
        <v>214151</v>
      </c>
      <c r="E441" s="83">
        <f>SUM(E426:E440)</f>
        <v>199413.53000000003</v>
      </c>
      <c r="F441" s="46"/>
    </row>
    <row r="442" spans="1:6" ht="12.75" customHeight="1">
      <c r="A442" s="12"/>
      <c r="B442" s="16"/>
      <c r="C442" s="12"/>
      <c r="D442" s="13"/>
      <c r="E442" s="14"/>
      <c r="F442" s="46"/>
    </row>
    <row r="443" spans="1:6" ht="12.75" customHeight="1">
      <c r="A443" s="12"/>
      <c r="B443" s="57" t="s">
        <v>74</v>
      </c>
      <c r="C443" s="19"/>
      <c r="D443" s="81"/>
      <c r="E443" s="82"/>
      <c r="F443" s="100" t="s">
        <v>130</v>
      </c>
    </row>
    <row r="444" spans="1:7" ht="12.75" customHeight="1">
      <c r="A444" s="12"/>
      <c r="B444" s="16"/>
      <c r="C444" s="19" t="s">
        <v>19</v>
      </c>
      <c r="D444" s="81">
        <v>68813</v>
      </c>
      <c r="E444" s="82">
        <v>64839</v>
      </c>
      <c r="F444" s="55" t="s">
        <v>304</v>
      </c>
      <c r="G444" s="10"/>
    </row>
    <row r="445" spans="1:6" ht="12.75" customHeight="1">
      <c r="A445" s="12"/>
      <c r="B445" s="16"/>
      <c r="C445" s="19" t="s">
        <v>20</v>
      </c>
      <c r="D445" s="81">
        <v>402</v>
      </c>
      <c r="E445" s="82">
        <v>401.98</v>
      </c>
      <c r="F445" s="55" t="s">
        <v>167</v>
      </c>
    </row>
    <row r="446" spans="1:6" ht="12.75" customHeight="1">
      <c r="A446" s="12"/>
      <c r="B446" s="16"/>
      <c r="C446" s="19" t="s">
        <v>21</v>
      </c>
      <c r="D446" s="81">
        <v>10584</v>
      </c>
      <c r="E446" s="82">
        <v>9870.79</v>
      </c>
      <c r="F446" s="55" t="s">
        <v>186</v>
      </c>
    </row>
    <row r="447" spans="1:6" ht="12.75" customHeight="1">
      <c r="A447" s="12"/>
      <c r="B447" s="16"/>
      <c r="C447" s="19" t="s">
        <v>22</v>
      </c>
      <c r="D447" s="81">
        <v>1711</v>
      </c>
      <c r="E447" s="82">
        <v>1549.09</v>
      </c>
      <c r="F447" s="55" t="s">
        <v>169</v>
      </c>
    </row>
    <row r="448" spans="1:6" ht="12.75" customHeight="1">
      <c r="A448" s="12"/>
      <c r="B448" s="16"/>
      <c r="C448" s="57" t="s">
        <v>23</v>
      </c>
      <c r="D448" s="81">
        <v>264</v>
      </c>
      <c r="E448" s="82">
        <v>264</v>
      </c>
      <c r="F448" s="55" t="s">
        <v>578</v>
      </c>
    </row>
    <row r="449" spans="1:6" ht="12.75" customHeight="1">
      <c r="A449" s="12"/>
      <c r="B449" s="16"/>
      <c r="C449" s="57" t="s">
        <v>26</v>
      </c>
      <c r="D449" s="81">
        <v>94724</v>
      </c>
      <c r="E449" s="82">
        <v>94200.08</v>
      </c>
      <c r="F449" s="55" t="s">
        <v>170</v>
      </c>
    </row>
    <row r="450" spans="1:6" ht="12.75" customHeight="1">
      <c r="A450" s="12"/>
      <c r="B450" s="16"/>
      <c r="C450" s="16"/>
      <c r="D450" s="91">
        <f>SUM(D444:D449)</f>
        <v>176498</v>
      </c>
      <c r="E450" s="91">
        <f>SUM(E444:E449)</f>
        <v>171124.94</v>
      </c>
      <c r="F450" s="46"/>
    </row>
    <row r="451" spans="1:6" ht="12.75" customHeight="1">
      <c r="A451" s="71"/>
      <c r="B451" s="40" t="s">
        <v>115</v>
      </c>
      <c r="C451" s="39"/>
      <c r="D451" s="89">
        <f>SUM(+D450+D441+D423+D417+D400+D372+D364+D340)</f>
        <v>20487841</v>
      </c>
      <c r="E451" s="89">
        <f>SUM(+E450+E441+E423+E417+E400+E372+E364+E340)</f>
        <v>19622284.67</v>
      </c>
      <c r="F451" s="90" t="s">
        <v>527</v>
      </c>
    </row>
    <row r="452" spans="1:7" ht="12.75" customHeight="1">
      <c r="A452" s="56" t="s">
        <v>75</v>
      </c>
      <c r="B452" s="16"/>
      <c r="C452" s="12"/>
      <c r="D452" s="13"/>
      <c r="E452" s="14"/>
      <c r="F452" s="55" t="s">
        <v>272</v>
      </c>
      <c r="G452" s="10"/>
    </row>
    <row r="453" spans="1:6" ht="12.75" customHeight="1">
      <c r="A453" s="19"/>
      <c r="B453" s="57" t="s">
        <v>76</v>
      </c>
      <c r="C453" s="19"/>
      <c r="D453" s="81"/>
      <c r="E453" s="82"/>
      <c r="F453" s="100" t="s">
        <v>136</v>
      </c>
    </row>
    <row r="454" spans="1:6" ht="12.75" customHeight="1">
      <c r="A454" s="19"/>
      <c r="B454" s="57"/>
      <c r="C454" s="19" t="s">
        <v>56</v>
      </c>
      <c r="D454" s="81">
        <v>7000</v>
      </c>
      <c r="E454" s="82">
        <v>6528.5</v>
      </c>
      <c r="F454" s="55" t="s">
        <v>271</v>
      </c>
    </row>
    <row r="455" spans="1:8" ht="12.75" customHeight="1">
      <c r="A455" s="19"/>
      <c r="B455" s="57"/>
      <c r="C455" s="19"/>
      <c r="D455" s="81"/>
      <c r="E455" s="82"/>
      <c r="F455" s="55" t="s">
        <v>579</v>
      </c>
      <c r="H455" s="8"/>
    </row>
    <row r="456" spans="1:8" ht="12.75" customHeight="1">
      <c r="A456" s="19"/>
      <c r="B456" s="16"/>
      <c r="C456" s="12"/>
      <c r="D456" s="13"/>
      <c r="E456" s="14"/>
      <c r="F456" s="55" t="s">
        <v>488</v>
      </c>
      <c r="H456" s="8"/>
    </row>
    <row r="457" spans="1:8" ht="12.75" customHeight="1">
      <c r="A457" s="19"/>
      <c r="B457" s="16"/>
      <c r="C457" s="12"/>
      <c r="D457" s="13"/>
      <c r="E457" s="14"/>
      <c r="F457" s="55" t="s">
        <v>489</v>
      </c>
      <c r="H457" s="8"/>
    </row>
    <row r="458" spans="1:8" ht="12.75" customHeight="1">
      <c r="A458" s="19"/>
      <c r="B458" s="16"/>
      <c r="C458" s="12"/>
      <c r="D458" s="13"/>
      <c r="E458" s="14"/>
      <c r="F458" s="55" t="s">
        <v>580</v>
      </c>
      <c r="H458" s="8"/>
    </row>
    <row r="459" spans="1:6" ht="12.75" customHeight="1">
      <c r="A459" s="19"/>
      <c r="B459" s="16"/>
      <c r="C459" s="19" t="s">
        <v>77</v>
      </c>
      <c r="D459" s="81">
        <v>4000</v>
      </c>
      <c r="E459" s="82">
        <v>4000</v>
      </c>
      <c r="F459" s="55" t="s">
        <v>355</v>
      </c>
    </row>
    <row r="460" spans="1:6" ht="12.75" customHeight="1">
      <c r="A460" s="19"/>
      <c r="B460" s="16"/>
      <c r="C460" s="12"/>
      <c r="D460" s="13"/>
      <c r="E460" s="14"/>
      <c r="F460" s="55" t="s">
        <v>270</v>
      </c>
    </row>
    <row r="461" spans="1:6" ht="12.75" customHeight="1">
      <c r="A461" s="19"/>
      <c r="B461" s="16"/>
      <c r="C461" s="12"/>
      <c r="D461" s="13"/>
      <c r="E461" s="14"/>
      <c r="F461" s="167" t="s">
        <v>581</v>
      </c>
    </row>
    <row r="462" spans="1:6" ht="12.75" customHeight="1">
      <c r="A462" s="19"/>
      <c r="B462" s="16"/>
      <c r="C462" s="12"/>
      <c r="D462" s="13"/>
      <c r="E462" s="14"/>
      <c r="F462" s="167" t="s">
        <v>582</v>
      </c>
    </row>
    <row r="463" spans="1:6" ht="12.75" customHeight="1">
      <c r="A463" s="19"/>
      <c r="B463" s="16"/>
      <c r="C463" s="19" t="s">
        <v>18</v>
      </c>
      <c r="D463" s="81">
        <v>350</v>
      </c>
      <c r="E463" s="82">
        <v>0</v>
      </c>
      <c r="F463" s="167" t="s">
        <v>583</v>
      </c>
    </row>
    <row r="464" spans="1:6" ht="12.75" customHeight="1">
      <c r="A464" s="19"/>
      <c r="B464" s="16"/>
      <c r="C464" s="19" t="s">
        <v>19</v>
      </c>
      <c r="D464" s="81">
        <v>4800</v>
      </c>
      <c r="E464" s="82">
        <v>4095.47</v>
      </c>
      <c r="F464" s="101" t="s">
        <v>127</v>
      </c>
    </row>
    <row r="465" spans="1:6" ht="12.75" customHeight="1">
      <c r="A465" s="19"/>
      <c r="B465" s="16"/>
      <c r="C465" s="19" t="s">
        <v>21</v>
      </c>
      <c r="D465" s="81">
        <v>1773</v>
      </c>
      <c r="E465" s="82">
        <v>1004.02</v>
      </c>
      <c r="F465" s="55" t="s">
        <v>186</v>
      </c>
    </row>
    <row r="466" spans="1:6" ht="12.75" customHeight="1">
      <c r="A466" s="19"/>
      <c r="B466" s="16"/>
      <c r="C466" s="19" t="s">
        <v>22</v>
      </c>
      <c r="D466" s="81">
        <v>252</v>
      </c>
      <c r="E466" s="82">
        <v>71.27</v>
      </c>
      <c r="F466" s="55" t="s">
        <v>169</v>
      </c>
    </row>
    <row r="467" spans="1:6" ht="12.75" customHeight="1">
      <c r="A467" s="19"/>
      <c r="B467" s="16"/>
      <c r="C467" s="19" t="s">
        <v>43</v>
      </c>
      <c r="D467" s="81">
        <v>150</v>
      </c>
      <c r="E467" s="82">
        <v>60</v>
      </c>
      <c r="F467" s="55" t="s">
        <v>400</v>
      </c>
    </row>
    <row r="468" spans="1:6" ht="12.75" customHeight="1">
      <c r="A468" s="19"/>
      <c r="B468" s="16"/>
      <c r="C468" s="19" t="s">
        <v>23</v>
      </c>
      <c r="D468" s="81">
        <v>87185</v>
      </c>
      <c r="E468" s="82">
        <v>76524.69</v>
      </c>
      <c r="F468" s="55" t="s">
        <v>403</v>
      </c>
    </row>
    <row r="469" spans="1:6" ht="12.75" customHeight="1">
      <c r="A469" s="19"/>
      <c r="B469" s="16"/>
      <c r="C469" s="12"/>
      <c r="D469" s="13"/>
      <c r="E469" s="14"/>
      <c r="F469" s="55" t="s">
        <v>402</v>
      </c>
    </row>
    <row r="470" spans="1:6" ht="12.75" customHeight="1">
      <c r="A470" s="19"/>
      <c r="B470" s="16"/>
      <c r="C470" s="12"/>
      <c r="D470" s="13"/>
      <c r="E470" s="14"/>
      <c r="F470" s="170" t="s">
        <v>586</v>
      </c>
    </row>
    <row r="471" spans="1:6" ht="12.75" customHeight="1">
      <c r="A471" s="19"/>
      <c r="B471" s="16"/>
      <c r="C471" s="19" t="s">
        <v>24</v>
      </c>
      <c r="D471" s="81">
        <v>24380</v>
      </c>
      <c r="E471" s="82">
        <v>20808.75</v>
      </c>
      <c r="F471" s="55" t="s">
        <v>587</v>
      </c>
    </row>
    <row r="472" spans="1:6" ht="12.75" customHeight="1">
      <c r="A472" s="19"/>
      <c r="B472" s="16"/>
      <c r="C472" s="19" t="s">
        <v>44</v>
      </c>
      <c r="D472" s="81">
        <v>200</v>
      </c>
      <c r="E472" s="82">
        <v>0</v>
      </c>
      <c r="F472" s="55" t="s">
        <v>588</v>
      </c>
    </row>
    <row r="473" spans="1:6" ht="12.75" customHeight="1">
      <c r="A473" s="19"/>
      <c r="B473" s="16"/>
      <c r="C473" s="19" t="s">
        <v>5</v>
      </c>
      <c r="D473" s="81">
        <v>34195</v>
      </c>
      <c r="E473" s="82">
        <v>28840.12</v>
      </c>
      <c r="F473" s="172" t="s">
        <v>589</v>
      </c>
    </row>
    <row r="474" spans="1:6" ht="12.75" customHeight="1">
      <c r="A474" s="19"/>
      <c r="B474" s="16"/>
      <c r="C474" s="19"/>
      <c r="D474" s="81"/>
      <c r="E474" s="82"/>
      <c r="F474" s="172" t="s">
        <v>590</v>
      </c>
    </row>
    <row r="475" spans="1:6" ht="12.75" customHeight="1">
      <c r="A475" s="19"/>
      <c r="B475" s="16"/>
      <c r="C475" s="19" t="s">
        <v>297</v>
      </c>
      <c r="D475" s="81">
        <v>5800</v>
      </c>
      <c r="E475" s="82">
        <v>4654</v>
      </c>
      <c r="F475" s="99" t="s">
        <v>591</v>
      </c>
    </row>
    <row r="476" spans="1:6" ht="12.75" customHeight="1">
      <c r="A476" s="19"/>
      <c r="B476" s="16"/>
      <c r="C476" s="19" t="s">
        <v>26</v>
      </c>
      <c r="D476" s="81">
        <v>250</v>
      </c>
      <c r="E476" s="82">
        <v>190.01</v>
      </c>
      <c r="F476" s="55" t="s">
        <v>170</v>
      </c>
    </row>
    <row r="477" spans="1:6" ht="12.75" customHeight="1">
      <c r="A477" s="19"/>
      <c r="B477" s="16"/>
      <c r="C477" s="19" t="s">
        <v>32</v>
      </c>
      <c r="D477" s="81">
        <v>400</v>
      </c>
      <c r="E477" s="82">
        <v>40</v>
      </c>
      <c r="F477" s="55" t="s">
        <v>256</v>
      </c>
    </row>
    <row r="478" spans="1:6" ht="12.75" customHeight="1">
      <c r="A478" s="19"/>
      <c r="B478" s="16"/>
      <c r="C478" s="19"/>
      <c r="D478" s="83">
        <f>SUM(D454:D477)</f>
        <v>170735</v>
      </c>
      <c r="E478" s="83">
        <f>SUM(E454:E477)</f>
        <v>146816.83000000002</v>
      </c>
      <c r="F478" s="46"/>
    </row>
    <row r="479" spans="1:6" ht="12.75" customHeight="1">
      <c r="A479" s="12"/>
      <c r="B479" s="16"/>
      <c r="C479" s="12"/>
      <c r="D479" s="36"/>
      <c r="E479" s="37"/>
      <c r="F479" s="46"/>
    </row>
    <row r="480" spans="1:6" ht="12.75" customHeight="1">
      <c r="A480" s="12"/>
      <c r="B480" s="57" t="s">
        <v>78</v>
      </c>
      <c r="C480" s="19"/>
      <c r="D480" s="81"/>
      <c r="E480" s="82"/>
      <c r="F480" s="100" t="s">
        <v>138</v>
      </c>
    </row>
    <row r="481" spans="1:6" ht="12.75" customHeight="1">
      <c r="A481" s="12"/>
      <c r="B481" s="57"/>
      <c r="C481" s="19" t="s">
        <v>5</v>
      </c>
      <c r="D481" s="81">
        <v>20000</v>
      </c>
      <c r="E481" s="82">
        <v>13216.2</v>
      </c>
      <c r="F481" s="103" t="s">
        <v>356</v>
      </c>
    </row>
    <row r="482" spans="1:6" ht="12.75" customHeight="1">
      <c r="A482" s="12"/>
      <c r="B482" s="57"/>
      <c r="C482" s="19"/>
      <c r="D482" s="83">
        <f>SUM(D481)</f>
        <v>20000</v>
      </c>
      <c r="E482" s="84">
        <f>SUM(E481)</f>
        <v>13216.2</v>
      </c>
      <c r="F482" s="45"/>
    </row>
    <row r="483" spans="1:6" ht="12.75" customHeight="1">
      <c r="A483" s="12"/>
      <c r="B483" s="16"/>
      <c r="C483" s="12"/>
      <c r="D483" s="36"/>
      <c r="E483" s="37"/>
      <c r="F483" s="45"/>
    </row>
    <row r="484" spans="1:6" ht="12.75" customHeight="1">
      <c r="A484" s="12"/>
      <c r="B484" s="57" t="s">
        <v>79</v>
      </c>
      <c r="C484" s="19"/>
      <c r="D484" s="81"/>
      <c r="E484" s="82"/>
      <c r="F484" s="100" t="s">
        <v>124</v>
      </c>
    </row>
    <row r="485" spans="1:6" ht="12.75" customHeight="1">
      <c r="A485" s="12"/>
      <c r="B485" s="57"/>
      <c r="C485" s="57" t="s">
        <v>5</v>
      </c>
      <c r="D485" s="81">
        <v>20000</v>
      </c>
      <c r="E485" s="82">
        <v>19970</v>
      </c>
      <c r="F485" s="139" t="s">
        <v>491</v>
      </c>
    </row>
    <row r="486" spans="1:6" ht="12.75" customHeight="1">
      <c r="A486" s="12"/>
      <c r="B486" s="57"/>
      <c r="C486" s="57"/>
      <c r="D486" s="91">
        <f>SUM(D485:D485)</f>
        <v>20000</v>
      </c>
      <c r="E486" s="92">
        <f>SUM(E485:E485)</f>
        <v>19970</v>
      </c>
      <c r="F486" s="45"/>
    </row>
    <row r="487" spans="1:6" ht="12.75" customHeight="1">
      <c r="A487" s="71"/>
      <c r="B487" s="40" t="s">
        <v>115</v>
      </c>
      <c r="C487" s="39"/>
      <c r="D487" s="89">
        <f>SUM(D486+D482+D478)</f>
        <v>210735</v>
      </c>
      <c r="E487" s="96">
        <f>SUM(E486+E482+E478)</f>
        <v>180003.03000000003</v>
      </c>
      <c r="F487" s="90" t="s">
        <v>528</v>
      </c>
    </row>
    <row r="488" spans="1:6" ht="12.75" customHeight="1">
      <c r="A488" s="58" t="s">
        <v>80</v>
      </c>
      <c r="B488" s="105"/>
      <c r="C488" s="49"/>
      <c r="D488" s="77"/>
      <c r="E488" s="78"/>
      <c r="F488" s="102" t="s">
        <v>415</v>
      </c>
    </row>
    <row r="489" spans="1:6" ht="12.75" customHeight="1">
      <c r="A489" s="59"/>
      <c r="B489" s="57" t="s">
        <v>81</v>
      </c>
      <c r="C489" s="19"/>
      <c r="D489" s="81"/>
      <c r="E489" s="82"/>
      <c r="F489" s="100" t="s">
        <v>380</v>
      </c>
    </row>
    <row r="490" spans="1:6" ht="12.75" customHeight="1">
      <c r="A490" s="59"/>
      <c r="B490" s="57"/>
      <c r="C490" s="19" t="s">
        <v>16</v>
      </c>
      <c r="D490" s="81">
        <v>106000</v>
      </c>
      <c r="E490" s="82">
        <v>105578.31</v>
      </c>
      <c r="F490" s="101" t="s">
        <v>269</v>
      </c>
    </row>
    <row r="491" spans="1:6" ht="12.75" customHeight="1">
      <c r="A491" s="59"/>
      <c r="B491" s="57"/>
      <c r="C491" s="19"/>
      <c r="D491" s="83">
        <f>SUM(D490)</f>
        <v>106000</v>
      </c>
      <c r="E491" s="84">
        <f>SUM(E490)</f>
        <v>105578.31</v>
      </c>
      <c r="F491" s="46"/>
    </row>
    <row r="492" spans="1:6" ht="12.75" customHeight="1">
      <c r="A492" s="62"/>
      <c r="B492" s="16"/>
      <c r="C492" s="12"/>
      <c r="D492" s="36"/>
      <c r="E492" s="37"/>
      <c r="F492" s="46"/>
    </row>
    <row r="493" spans="1:6" ht="12.75" customHeight="1">
      <c r="A493" s="62"/>
      <c r="B493" s="57" t="s">
        <v>82</v>
      </c>
      <c r="C493" s="19"/>
      <c r="D493" s="81"/>
      <c r="E493" s="82"/>
      <c r="F493" s="100" t="s">
        <v>139</v>
      </c>
    </row>
    <row r="494" spans="1:6" ht="12.75" customHeight="1">
      <c r="A494" s="62"/>
      <c r="B494" s="57"/>
      <c r="C494" s="19"/>
      <c r="D494" s="81"/>
      <c r="E494" s="82"/>
      <c r="F494" s="100" t="s">
        <v>140</v>
      </c>
    </row>
    <row r="495" spans="1:6" ht="12.75" customHeight="1">
      <c r="A495" s="62"/>
      <c r="B495" s="57"/>
      <c r="C495" s="19"/>
      <c r="D495" s="81"/>
      <c r="E495" s="82"/>
      <c r="F495" s="100" t="s">
        <v>141</v>
      </c>
    </row>
    <row r="496" spans="1:6" ht="12.75" customHeight="1">
      <c r="A496" s="62"/>
      <c r="B496" s="57"/>
      <c r="C496" s="19" t="s">
        <v>321</v>
      </c>
      <c r="D496" s="81">
        <v>25000</v>
      </c>
      <c r="E496" s="82">
        <v>23234.49</v>
      </c>
      <c r="F496" s="55" t="s">
        <v>425</v>
      </c>
    </row>
    <row r="497" spans="1:6" ht="12.75" customHeight="1">
      <c r="A497" s="62"/>
      <c r="B497" s="16"/>
      <c r="C497" s="19" t="s">
        <v>83</v>
      </c>
      <c r="D497" s="81">
        <v>4434802</v>
      </c>
      <c r="E497" s="82">
        <v>4434801.14</v>
      </c>
      <c r="F497" s="55" t="s">
        <v>268</v>
      </c>
    </row>
    <row r="498" spans="1:6" ht="12.75" customHeight="1">
      <c r="A498" s="12"/>
      <c r="B498" s="16"/>
      <c r="C498" s="19" t="s">
        <v>19</v>
      </c>
      <c r="D498" s="81">
        <v>119478</v>
      </c>
      <c r="E498" s="82">
        <v>117699.08</v>
      </c>
      <c r="F498" s="55" t="s">
        <v>267</v>
      </c>
    </row>
    <row r="499" spans="1:6" ht="12.75" customHeight="1">
      <c r="A499" s="12"/>
      <c r="B499" s="16"/>
      <c r="C499" s="19" t="s">
        <v>20</v>
      </c>
      <c r="D499" s="81">
        <v>8699</v>
      </c>
      <c r="E499" s="82">
        <v>8698.2</v>
      </c>
      <c r="F499" s="55" t="s">
        <v>266</v>
      </c>
    </row>
    <row r="500" spans="1:6" ht="12.75" customHeight="1">
      <c r="A500" s="12"/>
      <c r="B500" s="16"/>
      <c r="C500" s="19" t="s">
        <v>21</v>
      </c>
      <c r="D500" s="81">
        <v>65448</v>
      </c>
      <c r="E500" s="82">
        <v>61503.19</v>
      </c>
      <c r="F500" s="55" t="s">
        <v>168</v>
      </c>
    </row>
    <row r="501" spans="1:6" ht="12.75" customHeight="1">
      <c r="A501" s="12"/>
      <c r="B501" s="16"/>
      <c r="C501" s="19" t="s">
        <v>22</v>
      </c>
      <c r="D501" s="81">
        <v>3339</v>
      </c>
      <c r="E501" s="82">
        <v>2948.72</v>
      </c>
      <c r="F501" s="55" t="s">
        <v>169</v>
      </c>
    </row>
    <row r="502" spans="1:6" ht="12.75" customHeight="1">
      <c r="A502" s="12"/>
      <c r="B502" s="16"/>
      <c r="C502" s="19" t="s">
        <v>24</v>
      </c>
      <c r="D502" s="81">
        <v>893</v>
      </c>
      <c r="E502" s="82">
        <v>893</v>
      </c>
      <c r="F502" s="55" t="s">
        <v>592</v>
      </c>
    </row>
    <row r="503" spans="1:6" ht="12.75" customHeight="1">
      <c r="A503" s="12"/>
      <c r="B503" s="16"/>
      <c r="C503" s="19" t="s">
        <v>5</v>
      </c>
      <c r="D503" s="81">
        <v>4393</v>
      </c>
      <c r="E503" s="82">
        <v>4393</v>
      </c>
      <c r="F503" s="55" t="s">
        <v>593</v>
      </c>
    </row>
    <row r="504" spans="1:6" ht="12.75" customHeight="1">
      <c r="A504" s="12"/>
      <c r="B504" s="16"/>
      <c r="C504" s="19" t="s">
        <v>26</v>
      </c>
      <c r="D504" s="81">
        <v>5001</v>
      </c>
      <c r="E504" s="82">
        <v>5000.2</v>
      </c>
      <c r="F504" s="55" t="s">
        <v>170</v>
      </c>
    </row>
    <row r="505" spans="1:6" ht="12.75" customHeight="1">
      <c r="A505" s="12"/>
      <c r="B505" s="16"/>
      <c r="C505" s="19" t="s">
        <v>7</v>
      </c>
      <c r="D505" s="81">
        <v>4200</v>
      </c>
      <c r="E505" s="82">
        <v>2779.12</v>
      </c>
      <c r="F505" s="99" t="s">
        <v>426</v>
      </c>
    </row>
    <row r="506" spans="1:6" ht="12.75" customHeight="1">
      <c r="A506" s="12"/>
      <c r="B506" s="16"/>
      <c r="C506" s="12"/>
      <c r="D506" s="83">
        <f>SUM(D496:D505)</f>
        <v>4671253</v>
      </c>
      <c r="E506" s="83">
        <f>SUM(E496:E505)</f>
        <v>4661950.140000001</v>
      </c>
      <c r="F506" s="45"/>
    </row>
    <row r="507" spans="1:6" ht="12.75" customHeight="1">
      <c r="A507" s="12"/>
      <c r="B507" s="16"/>
      <c r="C507" s="12"/>
      <c r="D507" s="36"/>
      <c r="E507" s="37"/>
      <c r="F507" s="45"/>
    </row>
    <row r="508" spans="1:6" ht="12.75" customHeight="1">
      <c r="A508" s="12"/>
      <c r="B508" s="57" t="s">
        <v>84</v>
      </c>
      <c r="C508" s="19"/>
      <c r="D508" s="81"/>
      <c r="E508" s="82"/>
      <c r="F508" s="126" t="s">
        <v>381</v>
      </c>
    </row>
    <row r="509" spans="1:6" ht="12.75" customHeight="1">
      <c r="A509" s="12"/>
      <c r="B509" s="57"/>
      <c r="C509" s="19"/>
      <c r="D509" s="81"/>
      <c r="E509" s="82"/>
      <c r="F509" s="126" t="s">
        <v>142</v>
      </c>
    </row>
    <row r="510" spans="1:6" ht="12.75" customHeight="1">
      <c r="A510" s="12"/>
      <c r="B510" s="57"/>
      <c r="C510" s="19"/>
      <c r="D510" s="81"/>
      <c r="E510" s="82"/>
      <c r="F510" s="126" t="s">
        <v>143</v>
      </c>
    </row>
    <row r="511" spans="1:6" ht="12.75" customHeight="1">
      <c r="A511" s="12"/>
      <c r="B511" s="57"/>
      <c r="C511" s="19"/>
      <c r="D511" s="81"/>
      <c r="E511" s="82"/>
      <c r="F511" s="139" t="s">
        <v>265</v>
      </c>
    </row>
    <row r="512" spans="1:6" ht="12.75" customHeight="1">
      <c r="A512" s="12"/>
      <c r="B512" s="57"/>
      <c r="C512" s="19" t="s">
        <v>85</v>
      </c>
      <c r="D512" s="81">
        <v>25294</v>
      </c>
      <c r="E512" s="82">
        <v>25244.33</v>
      </c>
      <c r="F512" s="55" t="s">
        <v>264</v>
      </c>
    </row>
    <row r="513" spans="1:6" ht="12.75" customHeight="1">
      <c r="A513" s="12"/>
      <c r="B513" s="57"/>
      <c r="C513" s="19"/>
      <c r="D513" s="83">
        <f>SUM(D512)</f>
        <v>25294</v>
      </c>
      <c r="E513" s="84">
        <f>SUM(E512)</f>
        <v>25244.33</v>
      </c>
      <c r="F513" s="46"/>
    </row>
    <row r="514" spans="1:6" ht="12.75" customHeight="1">
      <c r="A514" s="12"/>
      <c r="B514" s="16"/>
      <c r="C514" s="12"/>
      <c r="D514" s="36"/>
      <c r="E514" s="37"/>
      <c r="F514" s="46"/>
    </row>
    <row r="515" spans="1:6" ht="12.75" customHeight="1">
      <c r="A515" s="12"/>
      <c r="B515" s="57" t="s">
        <v>86</v>
      </c>
      <c r="C515" s="19"/>
      <c r="D515" s="81"/>
      <c r="E515" s="82"/>
      <c r="F515" s="100" t="s">
        <v>275</v>
      </c>
    </row>
    <row r="516" spans="1:6" ht="12.75" customHeight="1">
      <c r="A516" s="12"/>
      <c r="B516" s="57"/>
      <c r="C516" s="19"/>
      <c r="D516" s="81"/>
      <c r="E516" s="82"/>
      <c r="F516" s="100" t="s">
        <v>276</v>
      </c>
    </row>
    <row r="517" spans="1:6" ht="13.5" customHeight="1">
      <c r="A517" s="12"/>
      <c r="B517" s="57"/>
      <c r="C517" s="19" t="s">
        <v>83</v>
      </c>
      <c r="D517" s="81">
        <v>482778</v>
      </c>
      <c r="E517" s="82">
        <v>469801.68</v>
      </c>
      <c r="F517" s="101" t="s">
        <v>263</v>
      </c>
    </row>
    <row r="518" spans="1:6" ht="12.75" customHeight="1">
      <c r="A518" s="12"/>
      <c r="B518" s="57"/>
      <c r="C518" s="19"/>
      <c r="D518" s="83">
        <f>SUM(D517:D517)</f>
        <v>482778</v>
      </c>
      <c r="E518" s="83">
        <f>SUM(E517:E517)</f>
        <v>469801.68</v>
      </c>
      <c r="F518" s="46"/>
    </row>
    <row r="519" spans="1:6" ht="12.75" customHeight="1">
      <c r="A519" s="12"/>
      <c r="B519" s="16"/>
      <c r="C519" s="12"/>
      <c r="D519" s="36"/>
      <c r="E519" s="37"/>
      <c r="F519" s="46"/>
    </row>
    <row r="520" spans="1:6" ht="12.75" customHeight="1">
      <c r="A520" s="12"/>
      <c r="B520" s="57" t="s">
        <v>87</v>
      </c>
      <c r="C520" s="19"/>
      <c r="D520" s="81"/>
      <c r="E520" s="82"/>
      <c r="F520" s="100" t="s">
        <v>277</v>
      </c>
    </row>
    <row r="521" spans="1:6" ht="12.75" customHeight="1">
      <c r="A521" s="12"/>
      <c r="B521" s="57"/>
      <c r="C521" s="19" t="s">
        <v>83</v>
      </c>
      <c r="D521" s="81">
        <v>156000</v>
      </c>
      <c r="E521" s="82">
        <v>155440.05</v>
      </c>
      <c r="F521" s="101" t="s">
        <v>262</v>
      </c>
    </row>
    <row r="522" spans="1:6" ht="12.75" customHeight="1">
      <c r="A522" s="12"/>
      <c r="B522" s="57"/>
      <c r="C522" s="19"/>
      <c r="D522" s="83">
        <f>SUM(D521)</f>
        <v>156000</v>
      </c>
      <c r="E522" s="84">
        <f>SUM(E521)</f>
        <v>155440.05</v>
      </c>
      <c r="F522" s="46"/>
    </row>
    <row r="523" spans="1:6" ht="12.75" customHeight="1">
      <c r="A523" s="12"/>
      <c r="B523" s="16"/>
      <c r="C523" s="12"/>
      <c r="D523" s="36"/>
      <c r="E523" s="37"/>
      <c r="F523" s="46"/>
    </row>
    <row r="524" spans="1:6" ht="12.75" customHeight="1">
      <c r="A524" s="12"/>
      <c r="B524" s="57" t="s">
        <v>88</v>
      </c>
      <c r="C524" s="19"/>
      <c r="D524" s="81"/>
      <c r="E524" s="82"/>
      <c r="F524" s="100" t="s">
        <v>278</v>
      </c>
    </row>
    <row r="525" spans="1:6" ht="12.75" customHeight="1">
      <c r="A525" s="12"/>
      <c r="B525" s="57"/>
      <c r="C525" s="19" t="s">
        <v>18</v>
      </c>
      <c r="D525" s="81">
        <v>8000</v>
      </c>
      <c r="E525" s="82">
        <v>7274.77</v>
      </c>
      <c r="F525" s="101" t="s">
        <v>185</v>
      </c>
    </row>
    <row r="526" spans="1:6" ht="12.75" customHeight="1">
      <c r="A526" s="12"/>
      <c r="B526" s="16"/>
      <c r="C526" s="19" t="s">
        <v>19</v>
      </c>
      <c r="D526" s="81">
        <v>485929</v>
      </c>
      <c r="E526" s="93">
        <v>476550.33</v>
      </c>
      <c r="F526" s="101" t="s">
        <v>260</v>
      </c>
    </row>
    <row r="527" spans="1:6" ht="12.75" customHeight="1">
      <c r="A527" s="12"/>
      <c r="B527" s="16"/>
      <c r="C527" s="19" t="s">
        <v>20</v>
      </c>
      <c r="D527" s="81">
        <v>39145</v>
      </c>
      <c r="E527" s="82">
        <v>39144.25</v>
      </c>
      <c r="F527" s="101" t="s">
        <v>167</v>
      </c>
    </row>
    <row r="528" spans="1:6" ht="12.75" customHeight="1">
      <c r="A528" s="12"/>
      <c r="B528" s="16"/>
      <c r="C528" s="19" t="s">
        <v>21</v>
      </c>
      <c r="D528" s="81">
        <v>80519</v>
      </c>
      <c r="E528" s="82">
        <v>77027.47</v>
      </c>
      <c r="F528" s="101" t="s">
        <v>186</v>
      </c>
    </row>
    <row r="529" spans="1:6" ht="12.75" customHeight="1">
      <c r="A529" s="12"/>
      <c r="B529" s="16"/>
      <c r="C529" s="19" t="s">
        <v>22</v>
      </c>
      <c r="D529" s="81">
        <v>13000</v>
      </c>
      <c r="E529" s="82">
        <v>12355.06</v>
      </c>
      <c r="F529" s="101" t="s">
        <v>169</v>
      </c>
    </row>
    <row r="530" spans="1:6" ht="12.75" customHeight="1">
      <c r="A530" s="12"/>
      <c r="B530" s="16"/>
      <c r="C530" s="19" t="s">
        <v>23</v>
      </c>
      <c r="D530" s="81">
        <v>16200</v>
      </c>
      <c r="E530" s="82">
        <v>15209.35</v>
      </c>
      <c r="F530" s="101" t="s">
        <v>128</v>
      </c>
    </row>
    <row r="531" spans="1:6" ht="12.75" customHeight="1">
      <c r="A531" s="12"/>
      <c r="B531" s="16"/>
      <c r="C531" s="19" t="s">
        <v>24</v>
      </c>
      <c r="D531" s="81">
        <v>34525</v>
      </c>
      <c r="E531" s="82">
        <v>34504.6</v>
      </c>
      <c r="F531" s="101" t="s">
        <v>252</v>
      </c>
    </row>
    <row r="532" spans="1:6" ht="12.75" customHeight="1">
      <c r="A532" s="12"/>
      <c r="B532" s="16"/>
      <c r="C532" s="19" t="s">
        <v>44</v>
      </c>
      <c r="D532" s="81">
        <v>1000</v>
      </c>
      <c r="E532" s="82">
        <v>777.78</v>
      </c>
      <c r="F532" s="101" t="s">
        <v>492</v>
      </c>
    </row>
    <row r="533" spans="1:6" ht="12.75" customHeight="1">
      <c r="A533" s="12"/>
      <c r="B533" s="16"/>
      <c r="C533" s="19" t="s">
        <v>25</v>
      </c>
      <c r="D533" s="81">
        <v>1500</v>
      </c>
      <c r="E533" s="82">
        <v>1262.7</v>
      </c>
      <c r="F533" s="101" t="s">
        <v>261</v>
      </c>
    </row>
    <row r="534" spans="1:6" ht="12.75" customHeight="1">
      <c r="A534" s="12"/>
      <c r="B534" s="16"/>
      <c r="C534" s="19" t="s">
        <v>45</v>
      </c>
      <c r="D534" s="81">
        <v>600</v>
      </c>
      <c r="E534" s="82">
        <v>540</v>
      </c>
      <c r="F534" s="101" t="s">
        <v>347</v>
      </c>
    </row>
    <row r="535" spans="1:6" ht="12.75" customHeight="1">
      <c r="A535" s="12"/>
      <c r="B535" s="16"/>
      <c r="C535" s="19" t="s">
        <v>5</v>
      </c>
      <c r="D535" s="81">
        <v>96500</v>
      </c>
      <c r="E535" s="82">
        <v>96458.99</v>
      </c>
      <c r="F535" s="139" t="s">
        <v>357</v>
      </c>
    </row>
    <row r="536" spans="1:6" ht="12.75" customHeight="1">
      <c r="A536" s="12"/>
      <c r="B536" s="16"/>
      <c r="C536" s="19" t="s">
        <v>46</v>
      </c>
      <c r="D536" s="81">
        <v>1400</v>
      </c>
      <c r="E536" s="82">
        <v>1083.36</v>
      </c>
      <c r="F536" s="101" t="s">
        <v>295</v>
      </c>
    </row>
    <row r="537" spans="1:6" ht="12.75" customHeight="1">
      <c r="A537" s="12"/>
      <c r="B537" s="16"/>
      <c r="C537" s="19" t="s">
        <v>221</v>
      </c>
      <c r="D537" s="81">
        <v>4000</v>
      </c>
      <c r="E537" s="82">
        <v>3275.41</v>
      </c>
      <c r="F537" s="101" t="s">
        <v>305</v>
      </c>
    </row>
    <row r="538" spans="1:6" ht="12.75" customHeight="1">
      <c r="A538" s="12"/>
      <c r="B538" s="16"/>
      <c r="C538" s="19" t="s">
        <v>224</v>
      </c>
      <c r="D538" s="81">
        <v>7400</v>
      </c>
      <c r="E538" s="82">
        <v>6150.45</v>
      </c>
      <c r="F538" s="101" t="s">
        <v>240</v>
      </c>
    </row>
    <row r="539" spans="1:6" ht="12.75" customHeight="1">
      <c r="A539" s="12"/>
      <c r="B539" s="16"/>
      <c r="C539" s="19" t="s">
        <v>223</v>
      </c>
      <c r="D539" s="81">
        <v>1000</v>
      </c>
      <c r="E539" s="82">
        <v>0</v>
      </c>
      <c r="F539" s="101" t="s">
        <v>338</v>
      </c>
    </row>
    <row r="540" spans="1:6" ht="12.75" customHeight="1">
      <c r="A540" s="12"/>
      <c r="B540" s="16"/>
      <c r="C540" s="19" t="s">
        <v>41</v>
      </c>
      <c r="D540" s="81">
        <v>6000</v>
      </c>
      <c r="E540" s="82">
        <v>5521.49</v>
      </c>
      <c r="F540" s="101" t="s">
        <v>129</v>
      </c>
    </row>
    <row r="541" spans="1:6" ht="12.75" customHeight="1">
      <c r="A541" s="12"/>
      <c r="B541" s="16"/>
      <c r="C541" s="19" t="s">
        <v>6</v>
      </c>
      <c r="D541" s="81">
        <v>4000</v>
      </c>
      <c r="E541" s="82">
        <v>1771.2</v>
      </c>
      <c r="F541" s="101" t="s">
        <v>449</v>
      </c>
    </row>
    <row r="542" spans="1:6" ht="12.75" customHeight="1">
      <c r="A542" s="12"/>
      <c r="B542" s="16"/>
      <c r="C542" s="19" t="s">
        <v>26</v>
      </c>
      <c r="D542" s="81">
        <v>16801</v>
      </c>
      <c r="E542" s="82">
        <v>14800.59</v>
      </c>
      <c r="F542" s="101" t="s">
        <v>170</v>
      </c>
    </row>
    <row r="543" spans="1:6" ht="12.75" customHeight="1">
      <c r="A543" s="12"/>
      <c r="B543" s="16"/>
      <c r="C543" s="19" t="s">
        <v>7</v>
      </c>
      <c r="D543" s="81">
        <v>200</v>
      </c>
      <c r="E543" s="82">
        <v>0</v>
      </c>
      <c r="F543" s="101" t="s">
        <v>144</v>
      </c>
    </row>
    <row r="544" spans="1:6" ht="12.75" customHeight="1">
      <c r="A544" s="12"/>
      <c r="B544" s="16"/>
      <c r="C544" s="19" t="s">
        <v>32</v>
      </c>
      <c r="D544" s="81">
        <v>200</v>
      </c>
      <c r="E544" s="82">
        <v>32.92</v>
      </c>
      <c r="F544" s="101" t="s">
        <v>493</v>
      </c>
    </row>
    <row r="545" spans="1:6" ht="12.75" customHeight="1">
      <c r="A545" s="12"/>
      <c r="B545" s="16"/>
      <c r="C545" s="19" t="s">
        <v>226</v>
      </c>
      <c r="D545" s="81">
        <v>8000</v>
      </c>
      <c r="E545" s="82">
        <v>6483</v>
      </c>
      <c r="F545" s="101" t="s">
        <v>257</v>
      </c>
    </row>
    <row r="546" spans="1:6" ht="12.75" customHeight="1">
      <c r="A546" s="12"/>
      <c r="B546" s="16"/>
      <c r="C546" s="19" t="s">
        <v>227</v>
      </c>
      <c r="D546" s="81">
        <v>2500</v>
      </c>
      <c r="E546" s="82">
        <v>2290.18</v>
      </c>
      <c r="F546" s="101" t="s">
        <v>358</v>
      </c>
    </row>
    <row r="547" spans="1:6" ht="12.75" customHeight="1">
      <c r="A547" s="12"/>
      <c r="B547" s="16"/>
      <c r="C547" s="19" t="s">
        <v>228</v>
      </c>
      <c r="D547" s="81">
        <v>3000</v>
      </c>
      <c r="E547" s="82">
        <v>2322.83</v>
      </c>
      <c r="F547" s="99" t="s">
        <v>594</v>
      </c>
    </row>
    <row r="548" spans="1:6" ht="12.75" customHeight="1">
      <c r="A548" s="12"/>
      <c r="B548" s="16"/>
      <c r="C548" s="19" t="s">
        <v>33</v>
      </c>
      <c r="D548" s="81">
        <v>8000</v>
      </c>
      <c r="E548" s="82">
        <v>8000</v>
      </c>
      <c r="F548" s="55" t="s">
        <v>420</v>
      </c>
    </row>
    <row r="549" spans="1:6" ht="12.75" customHeight="1">
      <c r="A549" s="12"/>
      <c r="B549" s="16"/>
      <c r="C549" s="19"/>
      <c r="D549" s="83">
        <f>SUM(D525:D548)</f>
        <v>839419</v>
      </c>
      <c r="E549" s="84">
        <f>SUM(E525:E548)</f>
        <v>812836.73</v>
      </c>
      <c r="F549" s="46"/>
    </row>
    <row r="550" spans="1:6" ht="12.75" customHeight="1">
      <c r="A550" s="12"/>
      <c r="B550" s="16"/>
      <c r="C550" s="12"/>
      <c r="D550" s="36"/>
      <c r="E550" s="37"/>
      <c r="F550" s="46"/>
    </row>
    <row r="551" spans="1:6" ht="12.75" customHeight="1">
      <c r="A551" s="12"/>
      <c r="B551" s="57" t="s">
        <v>529</v>
      </c>
      <c r="C551" s="19"/>
      <c r="D551" s="83"/>
      <c r="E551" s="84"/>
      <c r="F551" s="100" t="s">
        <v>595</v>
      </c>
    </row>
    <row r="552" spans="1:6" ht="12.75" customHeight="1">
      <c r="A552" s="12"/>
      <c r="B552" s="85"/>
      <c r="C552" s="86" t="s">
        <v>21</v>
      </c>
      <c r="D552" s="87">
        <v>375</v>
      </c>
      <c r="E552" s="88">
        <v>374.6</v>
      </c>
      <c r="F552" s="101" t="s">
        <v>186</v>
      </c>
    </row>
    <row r="553" spans="1:6" ht="12.75" customHeight="1">
      <c r="A553" s="12"/>
      <c r="B553" s="85"/>
      <c r="C553" s="86" t="s">
        <v>23</v>
      </c>
      <c r="D553" s="87">
        <v>2450</v>
      </c>
      <c r="E553" s="88">
        <v>2450</v>
      </c>
      <c r="F553" s="101" t="s">
        <v>128</v>
      </c>
    </row>
    <row r="554" spans="1:6" ht="12.75" customHeight="1">
      <c r="A554" s="12"/>
      <c r="B554" s="85"/>
      <c r="C554" s="86"/>
      <c r="D554" s="83">
        <f>SUM(D552:D553)</f>
        <v>2825</v>
      </c>
      <c r="E554" s="83">
        <f>SUM(E552:E553)</f>
        <v>2824.6</v>
      </c>
      <c r="F554" s="46"/>
    </row>
    <row r="555" spans="1:6" ht="12.75" customHeight="1">
      <c r="A555" s="12"/>
      <c r="B555" s="16"/>
      <c r="C555" s="12"/>
      <c r="D555" s="36"/>
      <c r="E555" s="37"/>
      <c r="F555" s="46"/>
    </row>
    <row r="556" spans="1:6" ht="12.75" customHeight="1">
      <c r="A556" s="12"/>
      <c r="B556" s="57" t="s">
        <v>89</v>
      </c>
      <c r="C556" s="19"/>
      <c r="D556" s="81"/>
      <c r="E556" s="82"/>
      <c r="F556" s="100" t="s">
        <v>130</v>
      </c>
    </row>
    <row r="557" spans="1:6" ht="12.75" customHeight="1">
      <c r="A557" s="12"/>
      <c r="B557" s="57"/>
      <c r="C557" s="57" t="s">
        <v>83</v>
      </c>
      <c r="D557" s="81">
        <v>421000</v>
      </c>
      <c r="E557" s="82">
        <v>369813.01</v>
      </c>
      <c r="F557" s="103" t="s">
        <v>359</v>
      </c>
    </row>
    <row r="558" spans="1:6" ht="12.75" customHeight="1">
      <c r="A558" s="12"/>
      <c r="B558" s="57"/>
      <c r="C558" s="57"/>
      <c r="D558" s="91">
        <f>SUM(D557:D557)</f>
        <v>421000</v>
      </c>
      <c r="E558" s="92">
        <f>SUM(E557:E557)</f>
        <v>369813.01</v>
      </c>
      <c r="F558" s="45"/>
    </row>
    <row r="559" spans="1:6" ht="12.75" customHeight="1">
      <c r="A559" s="71"/>
      <c r="B559" s="40" t="s">
        <v>115</v>
      </c>
      <c r="C559" s="39"/>
      <c r="D559" s="89">
        <f>SUM(+D558+D554+D549+D522+D518+D513+D506+D491)</f>
        <v>6704569</v>
      </c>
      <c r="E559" s="89">
        <f>SUM(+E558+E554+E549+E522+E518+E513+E506+E491)</f>
        <v>6603488.850000001</v>
      </c>
      <c r="F559" s="90" t="s">
        <v>530</v>
      </c>
    </row>
    <row r="560" spans="1:7" s="11" customFormat="1" ht="12.75" customHeight="1">
      <c r="A560" s="73" t="s">
        <v>322</v>
      </c>
      <c r="B560" s="105"/>
      <c r="C560" s="49"/>
      <c r="D560" s="77"/>
      <c r="E560" s="78"/>
      <c r="F560" s="169" t="s">
        <v>334</v>
      </c>
      <c r="G560" s="10"/>
    </row>
    <row r="561" spans="1:7" s="11" customFormat="1" ht="12.75" customHeight="1">
      <c r="A561" s="63"/>
      <c r="B561" s="70"/>
      <c r="C561" s="49"/>
      <c r="D561" s="77"/>
      <c r="E561" s="78"/>
      <c r="F561" s="47"/>
      <c r="G561" s="10"/>
    </row>
    <row r="562" spans="1:7" s="11" customFormat="1" ht="12.75" customHeight="1">
      <c r="A562" s="63"/>
      <c r="B562" s="140" t="s">
        <v>382</v>
      </c>
      <c r="C562" s="118"/>
      <c r="D562" s="119"/>
      <c r="E562" s="120"/>
      <c r="F562" s="148" t="s">
        <v>427</v>
      </c>
      <c r="G562" s="10"/>
    </row>
    <row r="563" spans="1:7" s="11" customFormat="1" ht="12.75" customHeight="1">
      <c r="A563" s="63"/>
      <c r="B563" s="141"/>
      <c r="C563" s="121"/>
      <c r="D563" s="119"/>
      <c r="E563" s="120"/>
      <c r="F563" s="148" t="s">
        <v>428</v>
      </c>
      <c r="G563" s="10"/>
    </row>
    <row r="564" spans="1:7" s="11" customFormat="1" ht="12.75" customHeight="1">
      <c r="A564" s="63"/>
      <c r="B564" s="141"/>
      <c r="C564" s="121" t="s">
        <v>19</v>
      </c>
      <c r="D564" s="142">
        <v>424</v>
      </c>
      <c r="E564" s="143">
        <v>418</v>
      </c>
      <c r="F564" s="55" t="s">
        <v>260</v>
      </c>
      <c r="G564" s="10"/>
    </row>
    <row r="565" spans="1:7" s="11" customFormat="1" ht="12.75" customHeight="1">
      <c r="A565" s="63"/>
      <c r="B565" s="141"/>
      <c r="C565" s="121" t="s">
        <v>21</v>
      </c>
      <c r="D565" s="142">
        <v>68</v>
      </c>
      <c r="E565" s="143">
        <v>63.12</v>
      </c>
      <c r="F565" s="55" t="s">
        <v>186</v>
      </c>
      <c r="G565" s="10"/>
    </row>
    <row r="566" spans="1:7" s="11" customFormat="1" ht="12.75" customHeight="1">
      <c r="A566" s="63"/>
      <c r="B566" s="141"/>
      <c r="C566" s="121" t="s">
        <v>22</v>
      </c>
      <c r="D566" s="142">
        <v>11</v>
      </c>
      <c r="E566" s="143">
        <v>10.24</v>
      </c>
      <c r="F566" s="55" t="s">
        <v>169</v>
      </c>
      <c r="G566" s="10"/>
    </row>
    <row r="567" spans="1:7" s="11" customFormat="1" ht="12.75" customHeight="1">
      <c r="A567" s="63"/>
      <c r="B567" s="141"/>
      <c r="C567" s="121" t="s">
        <v>5</v>
      </c>
      <c r="D567" s="142">
        <v>24</v>
      </c>
      <c r="E567" s="143">
        <v>22.5</v>
      </c>
      <c r="F567" s="169" t="s">
        <v>596</v>
      </c>
      <c r="G567" s="10"/>
    </row>
    <row r="568" spans="1:7" s="11" customFormat="1" ht="12.75" customHeight="1">
      <c r="A568" s="63"/>
      <c r="B568" s="141"/>
      <c r="C568" s="121" t="s">
        <v>227</v>
      </c>
      <c r="D568" s="142">
        <v>10</v>
      </c>
      <c r="E568" s="143">
        <v>10</v>
      </c>
      <c r="F568" s="169" t="s">
        <v>597</v>
      </c>
      <c r="G568" s="10"/>
    </row>
    <row r="569" spans="1:7" s="11" customFormat="1" ht="12.75" customHeight="1">
      <c r="A569" s="63"/>
      <c r="B569" s="141"/>
      <c r="C569" s="121" t="s">
        <v>228</v>
      </c>
      <c r="D569" s="142">
        <v>114</v>
      </c>
      <c r="E569" s="143">
        <v>114</v>
      </c>
      <c r="F569" s="169" t="s">
        <v>598</v>
      </c>
      <c r="G569" s="10"/>
    </row>
    <row r="570" spans="1:7" s="11" customFormat="1" ht="12.75" customHeight="1">
      <c r="A570" s="63"/>
      <c r="B570" s="144"/>
      <c r="C570" s="121"/>
      <c r="D570" s="145">
        <f>SUM(D564:D569)</f>
        <v>651</v>
      </c>
      <c r="E570" s="145">
        <f>SUM(E564:E569)</f>
        <v>637.86</v>
      </c>
      <c r="F570" s="47"/>
      <c r="G570" s="10"/>
    </row>
    <row r="571" spans="1:7" s="11" customFormat="1" ht="12.75" customHeight="1">
      <c r="A571" s="74"/>
      <c r="B571" s="144"/>
      <c r="C571" s="121"/>
      <c r="D571" s="142"/>
      <c r="E571" s="143"/>
      <c r="F571" s="47"/>
      <c r="G571" s="10"/>
    </row>
    <row r="572" spans="1:7" s="11" customFormat="1" ht="12.75" customHeight="1">
      <c r="A572" s="74"/>
      <c r="B572" s="140" t="s">
        <v>323</v>
      </c>
      <c r="C572" s="118"/>
      <c r="D572" s="146"/>
      <c r="E572" s="147"/>
      <c r="F572" s="148" t="s">
        <v>599</v>
      </c>
      <c r="G572" s="10"/>
    </row>
    <row r="573" spans="1:7" s="11" customFormat="1" ht="12.75" customHeight="1">
      <c r="A573" s="74"/>
      <c r="B573" s="149"/>
      <c r="C573" s="137"/>
      <c r="D573" s="150"/>
      <c r="E573" s="151"/>
      <c r="F573" s="148" t="s">
        <v>600</v>
      </c>
      <c r="G573" s="10"/>
    </row>
    <row r="574" spans="1:7" s="11" customFormat="1" ht="12.75" customHeight="1">
      <c r="A574" s="74"/>
      <c r="B574" s="149"/>
      <c r="C574" s="137"/>
      <c r="D574" s="150"/>
      <c r="E574" s="151"/>
      <c r="F574" s="148" t="s">
        <v>601</v>
      </c>
      <c r="G574" s="10"/>
    </row>
    <row r="575" spans="1:7" s="11" customFormat="1" ht="12.75" customHeight="1">
      <c r="A575" s="74"/>
      <c r="B575" s="149"/>
      <c r="C575" s="137" t="s">
        <v>437</v>
      </c>
      <c r="D575" s="150">
        <v>8500</v>
      </c>
      <c r="E575" s="151">
        <v>8497</v>
      </c>
      <c r="F575" s="152" t="s">
        <v>494</v>
      </c>
      <c r="G575" s="10"/>
    </row>
    <row r="576" spans="1:7" s="11" customFormat="1" ht="12.75" customHeight="1">
      <c r="A576" s="74"/>
      <c r="B576" s="109"/>
      <c r="C576" s="118" t="s">
        <v>383</v>
      </c>
      <c r="D576" s="146">
        <v>40374</v>
      </c>
      <c r="E576" s="147">
        <v>40359.17</v>
      </c>
      <c r="F576" s="55" t="s">
        <v>404</v>
      </c>
      <c r="G576" s="10"/>
    </row>
    <row r="577" spans="1:7" s="11" customFormat="1" ht="12.75" customHeight="1">
      <c r="A577" s="74"/>
      <c r="B577" s="109"/>
      <c r="C577" s="118" t="s">
        <v>384</v>
      </c>
      <c r="D577" s="146">
        <v>2137</v>
      </c>
      <c r="E577" s="147">
        <v>2136.65</v>
      </c>
      <c r="F577" s="55" t="s">
        <v>405</v>
      </c>
      <c r="G577" s="10"/>
    </row>
    <row r="578" spans="1:7" s="11" customFormat="1" ht="12.75" customHeight="1">
      <c r="A578" s="74"/>
      <c r="B578" s="109"/>
      <c r="C578" s="118" t="s">
        <v>438</v>
      </c>
      <c r="D578" s="146">
        <v>1873</v>
      </c>
      <c r="E578" s="147">
        <v>1862.16</v>
      </c>
      <c r="F578" s="55" t="s">
        <v>496</v>
      </c>
      <c r="G578" s="10"/>
    </row>
    <row r="579" spans="1:7" s="11" customFormat="1" ht="12.75" customHeight="1">
      <c r="A579" s="74"/>
      <c r="B579" s="109"/>
      <c r="C579" s="118" t="s">
        <v>439</v>
      </c>
      <c r="D579" s="146">
        <v>99</v>
      </c>
      <c r="E579" s="147">
        <v>98.59</v>
      </c>
      <c r="F579" s="55" t="s">
        <v>495</v>
      </c>
      <c r="G579" s="10"/>
    </row>
    <row r="580" spans="1:7" s="11" customFormat="1" ht="12.75" customHeight="1">
      <c r="A580" s="74"/>
      <c r="B580" s="109"/>
      <c r="C580" s="118" t="s">
        <v>324</v>
      </c>
      <c r="D580" s="146">
        <v>9118</v>
      </c>
      <c r="E580" s="147">
        <v>8935.38</v>
      </c>
      <c r="F580" s="55" t="s">
        <v>360</v>
      </c>
      <c r="G580" s="10"/>
    </row>
    <row r="581" spans="1:7" s="11" customFormat="1" ht="12.75" customHeight="1">
      <c r="A581" s="74"/>
      <c r="B581" s="109"/>
      <c r="C581" s="118" t="s">
        <v>325</v>
      </c>
      <c r="D581" s="146">
        <v>558</v>
      </c>
      <c r="E581" s="147">
        <v>537.03</v>
      </c>
      <c r="F581" s="55" t="s">
        <v>361</v>
      </c>
      <c r="G581" s="10"/>
    </row>
    <row r="582" spans="1:7" s="11" customFormat="1" ht="12.75" customHeight="1">
      <c r="A582" s="74"/>
      <c r="B582" s="109"/>
      <c r="C582" s="118" t="s">
        <v>326</v>
      </c>
      <c r="D582" s="146">
        <v>1449</v>
      </c>
      <c r="E582" s="147">
        <v>1400.56</v>
      </c>
      <c r="F582" s="55" t="s">
        <v>362</v>
      </c>
      <c r="G582" s="10"/>
    </row>
    <row r="583" spans="1:7" s="11" customFormat="1" ht="12.75" customHeight="1">
      <c r="A583" s="74"/>
      <c r="B583" s="109"/>
      <c r="C583" s="118" t="s">
        <v>327</v>
      </c>
      <c r="D583" s="146">
        <v>89</v>
      </c>
      <c r="E583" s="147">
        <v>84.45</v>
      </c>
      <c r="F583" s="55" t="s">
        <v>363</v>
      </c>
      <c r="G583" s="10"/>
    </row>
    <row r="584" spans="1:7" s="11" customFormat="1" ht="12.75" customHeight="1">
      <c r="A584" s="74"/>
      <c r="B584" s="109"/>
      <c r="C584" s="118" t="s">
        <v>328</v>
      </c>
      <c r="D584" s="146">
        <v>33237</v>
      </c>
      <c r="E584" s="147">
        <v>31921.99</v>
      </c>
      <c r="F584" s="55" t="s">
        <v>364</v>
      </c>
      <c r="G584" s="10"/>
    </row>
    <row r="585" spans="1:7" s="11" customFormat="1" ht="12.75" customHeight="1">
      <c r="A585" s="74"/>
      <c r="B585" s="109"/>
      <c r="C585" s="118" t="s">
        <v>329</v>
      </c>
      <c r="D585" s="146">
        <v>2654</v>
      </c>
      <c r="E585" s="147">
        <v>2502.01</v>
      </c>
      <c r="F585" s="55" t="s">
        <v>365</v>
      </c>
      <c r="G585" s="10"/>
    </row>
    <row r="586" spans="1:7" s="11" customFormat="1" ht="12.75" customHeight="1">
      <c r="A586" s="74"/>
      <c r="B586" s="109"/>
      <c r="C586" s="118" t="s">
        <v>330</v>
      </c>
      <c r="D586" s="146">
        <v>32306</v>
      </c>
      <c r="E586" s="147">
        <v>31080.24</v>
      </c>
      <c r="F586" s="169" t="s">
        <v>602</v>
      </c>
      <c r="G586" s="10"/>
    </row>
    <row r="587" spans="1:7" s="11" customFormat="1" ht="12.75" customHeight="1">
      <c r="A587" s="74"/>
      <c r="B587" s="109"/>
      <c r="C587" s="49"/>
      <c r="D587" s="52"/>
      <c r="E587" s="53"/>
      <c r="F587" s="169" t="s">
        <v>497</v>
      </c>
      <c r="G587" s="10"/>
    </row>
    <row r="588" spans="1:7" s="11" customFormat="1" ht="12.75" customHeight="1">
      <c r="A588" s="74"/>
      <c r="B588" s="109"/>
      <c r="C588" s="49"/>
      <c r="D588" s="52"/>
      <c r="E588" s="53"/>
      <c r="F588" s="169" t="s">
        <v>603</v>
      </c>
      <c r="G588" s="10"/>
    </row>
    <row r="589" spans="1:7" s="11" customFormat="1" ht="12.75" customHeight="1">
      <c r="A589" s="74"/>
      <c r="B589" s="109"/>
      <c r="C589" s="118" t="s">
        <v>331</v>
      </c>
      <c r="D589" s="146">
        <v>3403</v>
      </c>
      <c r="E589" s="147">
        <v>3260.8</v>
      </c>
      <c r="F589" s="169" t="s">
        <v>602</v>
      </c>
      <c r="G589" s="10"/>
    </row>
    <row r="590" spans="1:7" s="11" customFormat="1" ht="12.75" customHeight="1">
      <c r="A590" s="74"/>
      <c r="B590" s="109"/>
      <c r="C590" s="49"/>
      <c r="D590" s="52"/>
      <c r="E590" s="53"/>
      <c r="F590" s="169" t="s">
        <v>497</v>
      </c>
      <c r="G590" s="10"/>
    </row>
    <row r="591" spans="1:7" s="11" customFormat="1" ht="12.75" customHeight="1">
      <c r="A591" s="74"/>
      <c r="B591" s="109"/>
      <c r="C591" s="49"/>
      <c r="D591" s="52"/>
      <c r="E591" s="53"/>
      <c r="F591" s="169" t="s">
        <v>604</v>
      </c>
      <c r="G591" s="10"/>
    </row>
    <row r="592" spans="1:7" s="11" customFormat="1" ht="12.75" customHeight="1">
      <c r="A592" s="74"/>
      <c r="B592" s="109"/>
      <c r="C592" s="118" t="s">
        <v>385</v>
      </c>
      <c r="D592" s="146">
        <v>969</v>
      </c>
      <c r="E592" s="147">
        <v>587.88</v>
      </c>
      <c r="F592" s="55" t="s">
        <v>498</v>
      </c>
      <c r="G592" s="10"/>
    </row>
    <row r="593" spans="1:7" s="11" customFormat="1" ht="12.75" customHeight="1">
      <c r="A593" s="74"/>
      <c r="B593" s="109"/>
      <c r="C593" s="118" t="s">
        <v>386</v>
      </c>
      <c r="D593" s="146">
        <v>51</v>
      </c>
      <c r="E593" s="147">
        <v>31.12</v>
      </c>
      <c r="F593" s="55" t="s">
        <v>499</v>
      </c>
      <c r="G593" s="10"/>
    </row>
    <row r="594" spans="1:7" s="11" customFormat="1" ht="12.75" customHeight="1">
      <c r="A594" s="74"/>
      <c r="B594" s="109"/>
      <c r="C594" s="118" t="s">
        <v>332</v>
      </c>
      <c r="D594" s="146">
        <v>38245</v>
      </c>
      <c r="E594" s="147">
        <v>37299.93</v>
      </c>
      <c r="F594" s="169" t="s">
        <v>605</v>
      </c>
      <c r="G594" s="10"/>
    </row>
    <row r="595" spans="1:7" s="11" customFormat="1" ht="12.75" customHeight="1">
      <c r="A595" s="74"/>
      <c r="B595" s="109"/>
      <c r="C595" s="118"/>
      <c r="D595" s="146"/>
      <c r="E595" s="147"/>
      <c r="F595" s="169" t="s">
        <v>606</v>
      </c>
      <c r="G595" s="10"/>
    </row>
    <row r="596" spans="1:7" s="11" customFormat="1" ht="12.75" customHeight="1">
      <c r="A596" s="74"/>
      <c r="B596" s="109"/>
      <c r="C596" s="118" t="s">
        <v>333</v>
      </c>
      <c r="D596" s="146">
        <v>2648</v>
      </c>
      <c r="E596" s="147">
        <v>2522.11</v>
      </c>
      <c r="F596" s="169" t="s">
        <v>605</v>
      </c>
      <c r="G596" s="10"/>
    </row>
    <row r="597" spans="1:7" s="11" customFormat="1" ht="12.75" customHeight="1">
      <c r="A597" s="74"/>
      <c r="B597" s="109"/>
      <c r="C597" s="118"/>
      <c r="D597" s="146"/>
      <c r="E597" s="147"/>
      <c r="F597" s="169" t="s">
        <v>607</v>
      </c>
      <c r="G597" s="10"/>
    </row>
    <row r="598" spans="1:7" s="11" customFormat="1" ht="12.75" customHeight="1">
      <c r="A598" s="74"/>
      <c r="B598" s="109"/>
      <c r="C598" s="118" t="s">
        <v>531</v>
      </c>
      <c r="D598" s="146">
        <v>167</v>
      </c>
      <c r="E598" s="147">
        <v>166.2</v>
      </c>
      <c r="F598" s="169" t="s">
        <v>608</v>
      </c>
      <c r="G598" s="10"/>
    </row>
    <row r="599" spans="1:7" s="11" customFormat="1" ht="12.75" customHeight="1">
      <c r="A599" s="74"/>
      <c r="B599" s="109"/>
      <c r="C599" s="118" t="s">
        <v>532</v>
      </c>
      <c r="D599" s="146">
        <v>9</v>
      </c>
      <c r="E599" s="147">
        <v>8.8</v>
      </c>
      <c r="F599" s="169" t="s">
        <v>609</v>
      </c>
      <c r="G599" s="10"/>
    </row>
    <row r="600" spans="1:7" s="11" customFormat="1" ht="12.75" customHeight="1">
      <c r="A600" s="74"/>
      <c r="B600" s="109"/>
      <c r="C600" s="118" t="s">
        <v>387</v>
      </c>
      <c r="D600" s="146">
        <v>950</v>
      </c>
      <c r="E600" s="147">
        <v>949.76</v>
      </c>
      <c r="F600" s="55" t="s">
        <v>406</v>
      </c>
      <c r="G600" s="10"/>
    </row>
    <row r="601" spans="1:7" s="11" customFormat="1" ht="12.75" customHeight="1">
      <c r="A601" s="74"/>
      <c r="B601" s="109"/>
      <c r="C601" s="118" t="s">
        <v>388</v>
      </c>
      <c r="D601" s="146">
        <v>51</v>
      </c>
      <c r="E601" s="147">
        <v>50.28</v>
      </c>
      <c r="F601" s="55" t="s">
        <v>407</v>
      </c>
      <c r="G601" s="10"/>
    </row>
    <row r="602" spans="1:7" s="11" customFormat="1" ht="12.75" customHeight="1">
      <c r="A602" s="74"/>
      <c r="B602" s="109"/>
      <c r="C602" s="49"/>
      <c r="D602" s="145">
        <f>SUM(D575:D601)</f>
        <v>178887</v>
      </c>
      <c r="E602" s="145">
        <f>SUM(E575:E601)</f>
        <v>174292.11</v>
      </c>
      <c r="F602" s="173"/>
      <c r="G602" s="10"/>
    </row>
    <row r="603" spans="1:7" s="11" customFormat="1" ht="12.75" customHeight="1">
      <c r="A603" s="71"/>
      <c r="B603" s="40" t="s">
        <v>115</v>
      </c>
      <c r="C603" s="39"/>
      <c r="D603" s="89">
        <f>SUM(D570+D602)</f>
        <v>179538</v>
      </c>
      <c r="E603" s="89">
        <f>SUM(E570+E602)</f>
        <v>174929.96999999997</v>
      </c>
      <c r="F603" s="90" t="s">
        <v>533</v>
      </c>
      <c r="G603" s="10"/>
    </row>
    <row r="604" spans="1:6" ht="12.75" customHeight="1">
      <c r="A604" s="19" t="s">
        <v>90</v>
      </c>
      <c r="B604" s="16"/>
      <c r="C604" s="16"/>
      <c r="D604" s="13"/>
      <c r="E604" s="14"/>
      <c r="F604" s="55" t="s">
        <v>279</v>
      </c>
    </row>
    <row r="605" spans="1:6" ht="12.75" customHeight="1">
      <c r="A605" s="19"/>
      <c r="B605" s="57" t="s">
        <v>91</v>
      </c>
      <c r="C605" s="19"/>
      <c r="D605" s="81"/>
      <c r="E605" s="82"/>
      <c r="F605" s="100" t="s">
        <v>280</v>
      </c>
    </row>
    <row r="606" spans="1:6" ht="12.75" customHeight="1">
      <c r="A606" s="19"/>
      <c r="B606" s="57"/>
      <c r="C606" s="19" t="s">
        <v>18</v>
      </c>
      <c r="D606" s="81">
        <v>30750</v>
      </c>
      <c r="E606" s="82">
        <v>30021.46</v>
      </c>
      <c r="F606" s="99" t="s">
        <v>610</v>
      </c>
    </row>
    <row r="607" spans="1:6" ht="12.75" customHeight="1">
      <c r="A607" s="19"/>
      <c r="B607" s="16"/>
      <c r="C607" s="19" t="s">
        <v>19</v>
      </c>
      <c r="D607" s="81">
        <v>265352</v>
      </c>
      <c r="E607" s="82">
        <v>262031.82</v>
      </c>
      <c r="F607" s="55" t="s">
        <v>260</v>
      </c>
    </row>
    <row r="608" spans="1:6" ht="12.75" customHeight="1">
      <c r="A608" s="19"/>
      <c r="B608" s="16"/>
      <c r="C608" s="19" t="s">
        <v>20</v>
      </c>
      <c r="D608" s="81">
        <v>19051</v>
      </c>
      <c r="E608" s="82">
        <v>18754.18</v>
      </c>
      <c r="F608" s="55" t="s">
        <v>167</v>
      </c>
    </row>
    <row r="609" spans="1:6" ht="12.75" customHeight="1">
      <c r="A609" s="19"/>
      <c r="B609" s="16"/>
      <c r="C609" s="19" t="s">
        <v>21</v>
      </c>
      <c r="D609" s="81">
        <v>47388</v>
      </c>
      <c r="E609" s="82">
        <v>46630.78</v>
      </c>
      <c r="F609" s="55" t="s">
        <v>186</v>
      </c>
    </row>
    <row r="610" spans="1:6" ht="12.75" customHeight="1">
      <c r="A610" s="19"/>
      <c r="B610" s="16"/>
      <c r="C610" s="19" t="s">
        <v>22</v>
      </c>
      <c r="D610" s="81">
        <v>7713</v>
      </c>
      <c r="E610" s="82">
        <v>7517.13</v>
      </c>
      <c r="F610" s="55" t="s">
        <v>169</v>
      </c>
    </row>
    <row r="611" spans="1:6" ht="12.75" customHeight="1">
      <c r="A611" s="19"/>
      <c r="B611" s="16"/>
      <c r="C611" s="19" t="s">
        <v>24</v>
      </c>
      <c r="D611" s="81">
        <v>9610</v>
      </c>
      <c r="E611" s="82">
        <v>9294.22</v>
      </c>
      <c r="F611" s="99" t="s">
        <v>611</v>
      </c>
    </row>
    <row r="612" spans="1:6" ht="12.75" customHeight="1">
      <c r="A612" s="19"/>
      <c r="B612" s="16"/>
      <c r="C612" s="19" t="s">
        <v>44</v>
      </c>
      <c r="D612" s="81">
        <v>4000</v>
      </c>
      <c r="E612" s="82">
        <v>3909.44</v>
      </c>
      <c r="F612" s="99" t="s">
        <v>408</v>
      </c>
    </row>
    <row r="613" spans="1:6" ht="12.75" customHeight="1">
      <c r="A613" s="19"/>
      <c r="B613" s="16"/>
      <c r="C613" s="19" t="s">
        <v>31</v>
      </c>
      <c r="D613" s="81">
        <v>17700</v>
      </c>
      <c r="E613" s="82">
        <v>16028.24</v>
      </c>
      <c r="F613" s="99" t="s">
        <v>409</v>
      </c>
    </row>
    <row r="614" spans="1:6" ht="12.75" customHeight="1">
      <c r="A614" s="19"/>
      <c r="B614" s="16"/>
      <c r="C614" s="19" t="s">
        <v>25</v>
      </c>
      <c r="D614" s="81">
        <v>1400</v>
      </c>
      <c r="E614" s="82">
        <v>1383</v>
      </c>
      <c r="F614" s="99" t="s">
        <v>258</v>
      </c>
    </row>
    <row r="615" spans="1:6" ht="12.75" customHeight="1">
      <c r="A615" s="19"/>
      <c r="B615" s="16"/>
      <c r="C615" s="19" t="s">
        <v>45</v>
      </c>
      <c r="D615" s="81">
        <v>450</v>
      </c>
      <c r="E615" s="82">
        <v>371</v>
      </c>
      <c r="F615" s="99" t="s">
        <v>347</v>
      </c>
    </row>
    <row r="616" spans="1:6" ht="12.75" customHeight="1">
      <c r="A616" s="19"/>
      <c r="B616" s="16"/>
      <c r="C616" s="19" t="s">
        <v>5</v>
      </c>
      <c r="D616" s="81">
        <v>2500</v>
      </c>
      <c r="E616" s="82">
        <v>2311.47</v>
      </c>
      <c r="F616" s="99" t="s">
        <v>189</v>
      </c>
    </row>
    <row r="617" spans="1:6" ht="12.75" customHeight="1">
      <c r="A617" s="19"/>
      <c r="B617" s="16"/>
      <c r="C617" s="19" t="s">
        <v>224</v>
      </c>
      <c r="D617" s="81">
        <v>200</v>
      </c>
      <c r="E617" s="82">
        <v>0</v>
      </c>
      <c r="F617" s="55" t="s">
        <v>240</v>
      </c>
    </row>
    <row r="618" spans="1:6" ht="12.75" customHeight="1">
      <c r="A618" s="19"/>
      <c r="B618" s="16"/>
      <c r="C618" s="19" t="s">
        <v>41</v>
      </c>
      <c r="D618" s="81">
        <v>260</v>
      </c>
      <c r="E618" s="82">
        <v>56.3</v>
      </c>
      <c r="F618" s="99" t="s">
        <v>129</v>
      </c>
    </row>
    <row r="619" spans="1:6" ht="12.75" customHeight="1">
      <c r="A619" s="19"/>
      <c r="B619" s="16"/>
      <c r="C619" s="19" t="s">
        <v>26</v>
      </c>
      <c r="D619" s="81">
        <v>20368</v>
      </c>
      <c r="E619" s="82">
        <v>20147.41</v>
      </c>
      <c r="F619" s="55" t="s">
        <v>170</v>
      </c>
    </row>
    <row r="620" spans="1:6" ht="12.75" customHeight="1">
      <c r="A620" s="19"/>
      <c r="B620" s="16"/>
      <c r="C620" s="19" t="s">
        <v>226</v>
      </c>
      <c r="D620" s="81">
        <v>700</v>
      </c>
      <c r="E620" s="82">
        <v>227.95</v>
      </c>
      <c r="F620" s="55" t="s">
        <v>243</v>
      </c>
    </row>
    <row r="621" spans="1:6" ht="12.75" customHeight="1">
      <c r="A621" s="19"/>
      <c r="B621" s="16"/>
      <c r="C621" s="19" t="s">
        <v>227</v>
      </c>
      <c r="D621" s="81">
        <v>455</v>
      </c>
      <c r="E621" s="82">
        <v>455</v>
      </c>
      <c r="F621" s="55" t="s">
        <v>500</v>
      </c>
    </row>
    <row r="622" spans="1:6" ht="12.75" customHeight="1">
      <c r="A622" s="19"/>
      <c r="B622" s="16"/>
      <c r="C622" s="19" t="s">
        <v>228</v>
      </c>
      <c r="D622" s="81">
        <v>400</v>
      </c>
      <c r="E622" s="82">
        <v>400</v>
      </c>
      <c r="F622" s="55" t="s">
        <v>501</v>
      </c>
    </row>
    <row r="623" spans="1:6" ht="12.75" customHeight="1">
      <c r="A623" s="19"/>
      <c r="B623" s="16"/>
      <c r="C623" s="12"/>
      <c r="D623" s="83">
        <f>SUM(D606:D622)</f>
        <v>428297</v>
      </c>
      <c r="E623" s="84">
        <f>SUM(E606:E622)</f>
        <v>419539.3999999999</v>
      </c>
      <c r="F623" s="46"/>
    </row>
    <row r="624" spans="1:6" ht="12.75" customHeight="1">
      <c r="A624" s="12"/>
      <c r="B624" s="16"/>
      <c r="C624" s="12"/>
      <c r="D624" s="36"/>
      <c r="E624" s="37"/>
      <c r="F624" s="46"/>
    </row>
    <row r="625" spans="1:6" ht="12.75" customHeight="1">
      <c r="A625" s="12"/>
      <c r="B625" s="57" t="s">
        <v>92</v>
      </c>
      <c r="C625" s="19"/>
      <c r="D625" s="81"/>
      <c r="E625" s="82"/>
      <c r="F625" s="100" t="s">
        <v>146</v>
      </c>
    </row>
    <row r="626" spans="1:6" ht="13.5" customHeight="1">
      <c r="A626" s="12"/>
      <c r="B626" s="57"/>
      <c r="C626" s="19" t="s">
        <v>93</v>
      </c>
      <c r="D626" s="81">
        <v>130412</v>
      </c>
      <c r="E626" s="82">
        <v>125171</v>
      </c>
      <c r="F626" s="101" t="s">
        <v>292</v>
      </c>
    </row>
    <row r="627" spans="1:6" ht="13.5" customHeight="1">
      <c r="A627" s="12"/>
      <c r="B627" s="57"/>
      <c r="C627" s="19" t="s">
        <v>534</v>
      </c>
      <c r="D627" s="81">
        <v>36600</v>
      </c>
      <c r="E627" s="82">
        <v>26050.2</v>
      </c>
      <c r="F627" s="55" t="s">
        <v>612</v>
      </c>
    </row>
    <row r="628" spans="1:6" ht="12.75" customHeight="1">
      <c r="A628" s="12"/>
      <c r="B628" s="57"/>
      <c r="C628" s="19"/>
      <c r="D628" s="83">
        <f>SUM(D626:D627)</f>
        <v>167012</v>
      </c>
      <c r="E628" s="83">
        <f>SUM(E626:E627)</f>
        <v>151221.2</v>
      </c>
      <c r="F628" s="45"/>
    </row>
    <row r="629" spans="1:6" ht="12.75" customHeight="1">
      <c r="A629" s="12"/>
      <c r="B629" s="16"/>
      <c r="C629" s="12"/>
      <c r="D629" s="36"/>
      <c r="E629" s="37"/>
      <c r="F629" s="45"/>
    </row>
    <row r="630" spans="1:6" ht="12.75" customHeight="1">
      <c r="A630" s="12"/>
      <c r="B630" s="57" t="s">
        <v>94</v>
      </c>
      <c r="C630" s="19"/>
      <c r="D630" s="81"/>
      <c r="E630" s="82"/>
      <c r="F630" s="100" t="s">
        <v>130</v>
      </c>
    </row>
    <row r="631" spans="1:6" ht="12.75" customHeight="1">
      <c r="A631" s="12"/>
      <c r="B631" s="57"/>
      <c r="C631" s="19" t="s">
        <v>56</v>
      </c>
      <c r="D631" s="81">
        <v>30000</v>
      </c>
      <c r="E631" s="82">
        <v>30000</v>
      </c>
      <c r="F631" s="55" t="s">
        <v>366</v>
      </c>
    </row>
    <row r="632" spans="1:6" ht="12.75" customHeight="1">
      <c r="A632" s="12"/>
      <c r="B632" s="57"/>
      <c r="C632" s="57"/>
      <c r="D632" s="81"/>
      <c r="E632" s="82"/>
      <c r="F632" s="55" t="s">
        <v>259</v>
      </c>
    </row>
    <row r="633" spans="1:6" ht="12.75" customHeight="1">
      <c r="A633" s="12"/>
      <c r="B633" s="16"/>
      <c r="C633" s="16"/>
      <c r="D633" s="106"/>
      <c r="E633" s="107"/>
      <c r="F633" s="55" t="s">
        <v>613</v>
      </c>
    </row>
    <row r="634" spans="1:6" ht="12.75" customHeight="1">
      <c r="A634" s="12"/>
      <c r="B634" s="16"/>
      <c r="C634" s="16"/>
      <c r="D634" s="106"/>
      <c r="E634" s="107"/>
      <c r="F634" s="55" t="s">
        <v>502</v>
      </c>
    </row>
    <row r="635" spans="1:6" ht="12.75" customHeight="1">
      <c r="A635" s="12"/>
      <c r="B635" s="16"/>
      <c r="C635" s="57" t="s">
        <v>49</v>
      </c>
      <c r="D635" s="94">
        <v>500</v>
      </c>
      <c r="E635" s="95">
        <v>268.81</v>
      </c>
      <c r="F635" s="55" t="s">
        <v>614</v>
      </c>
    </row>
    <row r="636" spans="1:6" ht="12.75" customHeight="1">
      <c r="A636" s="12"/>
      <c r="B636" s="16"/>
      <c r="C636" s="57" t="s">
        <v>19</v>
      </c>
      <c r="D636" s="94">
        <v>12429</v>
      </c>
      <c r="E636" s="95">
        <v>11004.3</v>
      </c>
      <c r="F636" s="55" t="s">
        <v>260</v>
      </c>
    </row>
    <row r="637" spans="1:6" ht="12.75" customHeight="1">
      <c r="A637" s="12"/>
      <c r="B637" s="16"/>
      <c r="C637" s="57" t="s">
        <v>20</v>
      </c>
      <c r="D637" s="94">
        <v>300</v>
      </c>
      <c r="E637" s="95">
        <v>250.1</v>
      </c>
      <c r="F637" s="55" t="s">
        <v>266</v>
      </c>
    </row>
    <row r="638" spans="1:6" ht="12.75" customHeight="1">
      <c r="A638" s="12"/>
      <c r="B638" s="16"/>
      <c r="C638" s="57" t="s">
        <v>21</v>
      </c>
      <c r="D638" s="94">
        <v>3433</v>
      </c>
      <c r="E638" s="95">
        <v>3006.66</v>
      </c>
      <c r="F638" s="55" t="s">
        <v>186</v>
      </c>
    </row>
    <row r="639" spans="1:6" ht="12.75" customHeight="1">
      <c r="A639" s="12"/>
      <c r="B639" s="16"/>
      <c r="C639" s="57" t="s">
        <v>22</v>
      </c>
      <c r="D639" s="94">
        <v>462</v>
      </c>
      <c r="E639" s="95">
        <v>387.84</v>
      </c>
      <c r="F639" s="55" t="s">
        <v>169</v>
      </c>
    </row>
    <row r="640" spans="1:6" ht="12.75" customHeight="1">
      <c r="A640" s="12"/>
      <c r="B640" s="16"/>
      <c r="C640" s="57" t="s">
        <v>43</v>
      </c>
      <c r="D640" s="94">
        <v>870</v>
      </c>
      <c r="E640" s="95">
        <v>862</v>
      </c>
      <c r="F640" s="55" t="s">
        <v>216</v>
      </c>
    </row>
    <row r="641" spans="1:6" ht="12.75" customHeight="1">
      <c r="A641" s="12"/>
      <c r="B641" s="16"/>
      <c r="C641" s="57" t="s">
        <v>23</v>
      </c>
      <c r="D641" s="94">
        <v>18000</v>
      </c>
      <c r="E641" s="95">
        <v>17464.55</v>
      </c>
      <c r="F641" s="55" t="s">
        <v>128</v>
      </c>
    </row>
    <row r="642" spans="1:6" ht="12.75" customHeight="1">
      <c r="A642" s="12"/>
      <c r="B642" s="16"/>
      <c r="C642" s="57" t="s">
        <v>24</v>
      </c>
      <c r="D642" s="94">
        <v>900</v>
      </c>
      <c r="E642" s="95">
        <v>882.06</v>
      </c>
      <c r="F642" s="55" t="s">
        <v>503</v>
      </c>
    </row>
    <row r="643" spans="1:6" ht="12.75" customHeight="1">
      <c r="A643" s="12"/>
      <c r="B643" s="16"/>
      <c r="C643" s="57" t="s">
        <v>31</v>
      </c>
      <c r="D643" s="94">
        <v>1500</v>
      </c>
      <c r="E643" s="95">
        <v>1104.55</v>
      </c>
      <c r="F643" s="55" t="s">
        <v>504</v>
      </c>
    </row>
    <row r="644" spans="1:6" ht="12.75" customHeight="1">
      <c r="A644" s="12"/>
      <c r="B644" s="16"/>
      <c r="C644" s="57" t="s">
        <v>224</v>
      </c>
      <c r="D644" s="94">
        <v>500</v>
      </c>
      <c r="E644" s="95">
        <v>0</v>
      </c>
      <c r="F644" s="55" t="s">
        <v>240</v>
      </c>
    </row>
    <row r="645" spans="1:6" ht="12.75" customHeight="1">
      <c r="A645" s="12"/>
      <c r="B645" s="16"/>
      <c r="C645" s="57" t="s">
        <v>26</v>
      </c>
      <c r="D645" s="94">
        <v>1150</v>
      </c>
      <c r="E645" s="95">
        <v>1125.05</v>
      </c>
      <c r="F645" s="55" t="s">
        <v>170</v>
      </c>
    </row>
    <row r="646" spans="1:6" ht="12.75" customHeight="1">
      <c r="A646" s="12"/>
      <c r="B646" s="16"/>
      <c r="C646" s="16"/>
      <c r="D646" s="91">
        <f>SUM(D631:D645)</f>
        <v>70044</v>
      </c>
      <c r="E646" s="91">
        <f>SUM(E631:E645)</f>
        <v>66355.92</v>
      </c>
      <c r="F646" s="46"/>
    </row>
    <row r="647" spans="1:6" ht="12.75" customHeight="1">
      <c r="A647" s="71"/>
      <c r="B647" s="40" t="s">
        <v>115</v>
      </c>
      <c r="C647" s="39"/>
      <c r="D647" s="89">
        <f>SUM(D646+D628+D623)</f>
        <v>665353</v>
      </c>
      <c r="E647" s="89">
        <f>SUM(E646+E628+E623)</f>
        <v>637116.5199999999</v>
      </c>
      <c r="F647" s="90" t="s">
        <v>535</v>
      </c>
    </row>
    <row r="648" spans="1:6" ht="12.75" customHeight="1">
      <c r="A648" s="56" t="s">
        <v>95</v>
      </c>
      <c r="B648" s="16"/>
      <c r="C648" s="12"/>
      <c r="D648" s="13"/>
      <c r="E648" s="14"/>
      <c r="F648" s="55" t="s">
        <v>285</v>
      </c>
    </row>
    <row r="649" spans="1:6" ht="12.75" customHeight="1">
      <c r="A649" s="19"/>
      <c r="B649" s="110"/>
      <c r="C649" s="12"/>
      <c r="D649" s="13"/>
      <c r="E649" s="14"/>
      <c r="F649" s="55" t="s">
        <v>284</v>
      </c>
    </row>
    <row r="650" spans="1:6" ht="12.75" customHeight="1">
      <c r="A650" s="19"/>
      <c r="B650" s="57" t="s">
        <v>96</v>
      </c>
      <c r="C650" s="19"/>
      <c r="D650" s="81"/>
      <c r="E650" s="82"/>
      <c r="F650" s="100" t="s">
        <v>283</v>
      </c>
    </row>
    <row r="651" spans="1:6" ht="12.75" customHeight="1">
      <c r="A651" s="19"/>
      <c r="B651" s="111"/>
      <c r="C651" s="112" t="s">
        <v>5</v>
      </c>
      <c r="D651" s="113">
        <v>1791097</v>
      </c>
      <c r="E651" s="114">
        <v>1787082.91</v>
      </c>
      <c r="F651" s="101" t="s">
        <v>410</v>
      </c>
    </row>
    <row r="652" spans="1:6" ht="12.75" customHeight="1">
      <c r="A652" s="19"/>
      <c r="B652" s="153"/>
      <c r="C652" s="112"/>
      <c r="D652" s="113"/>
      <c r="E652" s="114"/>
      <c r="F652" s="101" t="s">
        <v>281</v>
      </c>
    </row>
    <row r="653" spans="1:6" ht="12.75" customHeight="1">
      <c r="A653" s="19"/>
      <c r="B653" s="153"/>
      <c r="C653" s="112" t="s">
        <v>6</v>
      </c>
      <c r="D653" s="113">
        <v>1390</v>
      </c>
      <c r="E653" s="114">
        <v>0</v>
      </c>
      <c r="F653" s="101" t="s">
        <v>376</v>
      </c>
    </row>
    <row r="654" spans="1:6" ht="12.75" customHeight="1">
      <c r="A654" s="19"/>
      <c r="B654" s="153"/>
      <c r="C654" s="112"/>
      <c r="D654" s="83">
        <f>SUM(D651:D653)</f>
        <v>1792487</v>
      </c>
      <c r="E654" s="83">
        <f>SUM(E651:E653)</f>
        <v>1787082.91</v>
      </c>
      <c r="F654" s="132"/>
    </row>
    <row r="655" spans="1:6" ht="12.75" customHeight="1">
      <c r="A655" s="62"/>
      <c r="B655" s="110"/>
      <c r="C655" s="12"/>
      <c r="D655" s="36"/>
      <c r="E655" s="37"/>
      <c r="F655" s="46"/>
    </row>
    <row r="656" spans="1:6" ht="12.75" customHeight="1">
      <c r="A656" s="12"/>
      <c r="B656" s="57" t="s">
        <v>97</v>
      </c>
      <c r="C656" s="19"/>
      <c r="D656" s="81"/>
      <c r="E656" s="82"/>
      <c r="F656" s="100" t="s">
        <v>282</v>
      </c>
    </row>
    <row r="657" spans="1:6" ht="12.75" customHeight="1">
      <c r="A657" s="12"/>
      <c r="B657" s="57"/>
      <c r="C657" s="19" t="s">
        <v>16</v>
      </c>
      <c r="D657" s="81">
        <v>91000</v>
      </c>
      <c r="E657" s="82">
        <v>90115.05</v>
      </c>
      <c r="F657" s="101" t="s">
        <v>411</v>
      </c>
    </row>
    <row r="658" spans="1:6" ht="12.75" customHeight="1">
      <c r="A658" s="12"/>
      <c r="B658" s="16"/>
      <c r="C658" s="12"/>
      <c r="D658" s="13"/>
      <c r="E658" s="14"/>
      <c r="F658" s="101" t="s">
        <v>412</v>
      </c>
    </row>
    <row r="659" spans="1:6" ht="12.75" customHeight="1">
      <c r="A659" s="12"/>
      <c r="B659" s="16"/>
      <c r="C659" s="12"/>
      <c r="D659" s="83">
        <f>SUM(D657:D658)</f>
        <v>91000</v>
      </c>
      <c r="E659" s="84">
        <f>SUM(E657:E658)</f>
        <v>90115.05</v>
      </c>
      <c r="F659" s="46"/>
    </row>
    <row r="660" spans="1:6" ht="12.75" customHeight="1">
      <c r="A660" s="12"/>
      <c r="B660" s="16"/>
      <c r="C660" s="12"/>
      <c r="D660" s="36"/>
      <c r="E660" s="37"/>
      <c r="F660" s="46"/>
    </row>
    <row r="661" spans="1:6" ht="12.75" customHeight="1">
      <c r="A661" s="12"/>
      <c r="B661" s="57" t="s">
        <v>98</v>
      </c>
      <c r="C661" s="19"/>
      <c r="D661" s="81"/>
      <c r="E661" s="82"/>
      <c r="F661" s="100" t="s">
        <v>147</v>
      </c>
    </row>
    <row r="662" spans="1:6" ht="12.75" customHeight="1">
      <c r="A662" s="12"/>
      <c r="B662" s="57"/>
      <c r="C662" s="19" t="s">
        <v>18</v>
      </c>
      <c r="D662" s="81">
        <v>3500</v>
      </c>
      <c r="E662" s="82">
        <v>3311.07</v>
      </c>
      <c r="F662" s="101" t="s">
        <v>367</v>
      </c>
    </row>
    <row r="663" spans="1:6" ht="12.75" customHeight="1">
      <c r="A663" s="12"/>
      <c r="B663" s="57"/>
      <c r="C663" s="19" t="s">
        <v>19</v>
      </c>
      <c r="D663" s="81">
        <v>177500</v>
      </c>
      <c r="E663" s="82">
        <v>173719.72</v>
      </c>
      <c r="F663" s="101" t="s">
        <v>260</v>
      </c>
    </row>
    <row r="664" spans="1:6" ht="12.75" customHeight="1">
      <c r="A664" s="12"/>
      <c r="B664" s="16"/>
      <c r="C664" s="19" t="s">
        <v>20</v>
      </c>
      <c r="D664" s="81">
        <v>11000</v>
      </c>
      <c r="E664" s="82">
        <v>10953.84</v>
      </c>
      <c r="F664" s="55" t="s">
        <v>167</v>
      </c>
    </row>
    <row r="665" spans="1:6" ht="12.75" customHeight="1">
      <c r="A665" s="12"/>
      <c r="B665" s="16"/>
      <c r="C665" s="19" t="s">
        <v>21</v>
      </c>
      <c r="D665" s="81">
        <v>31000</v>
      </c>
      <c r="E665" s="82">
        <v>26577.06</v>
      </c>
      <c r="F665" s="55" t="s">
        <v>186</v>
      </c>
    </row>
    <row r="666" spans="1:6" ht="12.75" customHeight="1">
      <c r="A666" s="12"/>
      <c r="B666" s="16"/>
      <c r="C666" s="19" t="s">
        <v>22</v>
      </c>
      <c r="D666" s="81">
        <v>4800</v>
      </c>
      <c r="E666" s="82">
        <v>3965.15</v>
      </c>
      <c r="F666" s="55" t="s">
        <v>169</v>
      </c>
    </row>
    <row r="667" spans="1:6" ht="12.75" customHeight="1">
      <c r="A667" s="12"/>
      <c r="B667" s="16"/>
      <c r="C667" s="19" t="s">
        <v>43</v>
      </c>
      <c r="D667" s="81">
        <v>1400</v>
      </c>
      <c r="E667" s="82">
        <v>920.89</v>
      </c>
      <c r="F667" s="55" t="s">
        <v>216</v>
      </c>
    </row>
    <row r="668" spans="1:6" ht="12.75" customHeight="1">
      <c r="A668" s="12"/>
      <c r="B668" s="16"/>
      <c r="C668" s="19" t="s">
        <v>24</v>
      </c>
      <c r="D668" s="81">
        <v>15000</v>
      </c>
      <c r="E668" s="82">
        <v>13072.03</v>
      </c>
      <c r="F668" s="55" t="s">
        <v>413</v>
      </c>
    </row>
    <row r="669" spans="1:6" ht="12.75" customHeight="1">
      <c r="A669" s="12"/>
      <c r="B669" s="16"/>
      <c r="C669" s="19" t="s">
        <v>31</v>
      </c>
      <c r="D669" s="81">
        <v>2000</v>
      </c>
      <c r="E669" s="82">
        <v>1236.24</v>
      </c>
      <c r="F669" s="55" t="s">
        <v>286</v>
      </c>
    </row>
    <row r="670" spans="1:6" ht="12.75" customHeight="1">
      <c r="A670" s="12"/>
      <c r="B670" s="16"/>
      <c r="C670" s="19" t="s">
        <v>5</v>
      </c>
      <c r="D670" s="81">
        <v>206000</v>
      </c>
      <c r="E670" s="82">
        <v>201483.52</v>
      </c>
      <c r="F670" s="55" t="s">
        <v>368</v>
      </c>
    </row>
    <row r="671" spans="1:6" ht="12.75" customHeight="1">
      <c r="A671" s="12"/>
      <c r="B671" s="16"/>
      <c r="C671" s="12"/>
      <c r="D671" s="13"/>
      <c r="E671" s="14"/>
      <c r="F671" s="55" t="s">
        <v>369</v>
      </c>
    </row>
    <row r="672" spans="1:6" ht="12.75" customHeight="1">
      <c r="A672" s="12"/>
      <c r="B672" s="16"/>
      <c r="C672" s="12"/>
      <c r="D672" s="13"/>
      <c r="E672" s="14"/>
      <c r="F672" s="55" t="s">
        <v>414</v>
      </c>
    </row>
    <row r="673" spans="1:6" ht="12.75" customHeight="1">
      <c r="A673" s="12"/>
      <c r="B673" s="16"/>
      <c r="C673" s="19" t="s">
        <v>221</v>
      </c>
      <c r="D673" s="81">
        <v>200</v>
      </c>
      <c r="E673" s="82">
        <v>73.2</v>
      </c>
      <c r="F673" s="55" t="s">
        <v>236</v>
      </c>
    </row>
    <row r="674" spans="1:6" ht="12.75" customHeight="1">
      <c r="A674" s="12"/>
      <c r="B674" s="16"/>
      <c r="C674" s="19" t="s">
        <v>6</v>
      </c>
      <c r="D674" s="81">
        <v>1400</v>
      </c>
      <c r="E674" s="82">
        <v>1090.5</v>
      </c>
      <c r="F674" s="99" t="s">
        <v>370</v>
      </c>
    </row>
    <row r="675" spans="1:6" ht="12.75" customHeight="1">
      <c r="A675" s="12"/>
      <c r="B675" s="16"/>
      <c r="C675" s="19" t="s">
        <v>26</v>
      </c>
      <c r="D675" s="81">
        <v>6200</v>
      </c>
      <c r="E675" s="82">
        <v>6143.57</v>
      </c>
      <c r="F675" s="55" t="s">
        <v>170</v>
      </c>
    </row>
    <row r="676" spans="1:6" ht="12.75" customHeight="1">
      <c r="A676" s="12"/>
      <c r="B676" s="16"/>
      <c r="C676" s="12"/>
      <c r="D676" s="83">
        <f>SUM(D662:D675)</f>
        <v>460000</v>
      </c>
      <c r="E676" s="84">
        <f>SUM(E662:E675)</f>
        <v>442546.79000000004</v>
      </c>
      <c r="F676" s="46"/>
    </row>
    <row r="677" spans="1:6" ht="12.75" customHeight="1">
      <c r="A677" s="12"/>
      <c r="B677" s="16"/>
      <c r="C677" s="12"/>
      <c r="D677" s="36"/>
      <c r="E677" s="37"/>
      <c r="F677" s="46"/>
    </row>
    <row r="678" spans="1:8" ht="12.75" customHeight="1">
      <c r="A678" s="12"/>
      <c r="B678" s="57" t="s">
        <v>231</v>
      </c>
      <c r="C678" s="19"/>
      <c r="D678" s="83"/>
      <c r="E678" s="84"/>
      <c r="F678" s="100" t="s">
        <v>310</v>
      </c>
      <c r="H678" s="11"/>
    </row>
    <row r="679" spans="1:6" ht="12.75" customHeight="1">
      <c r="A679" s="12"/>
      <c r="B679" s="85"/>
      <c r="C679" s="86" t="s">
        <v>5</v>
      </c>
      <c r="D679" s="87">
        <v>8900</v>
      </c>
      <c r="E679" s="88">
        <v>8853.39</v>
      </c>
      <c r="F679" s="101" t="s">
        <v>615</v>
      </c>
    </row>
    <row r="680" spans="1:6" ht="12.75" customHeight="1">
      <c r="A680" s="12"/>
      <c r="B680" s="85"/>
      <c r="C680" s="86"/>
      <c r="D680" s="87"/>
      <c r="E680" s="88"/>
      <c r="F680" s="101" t="s">
        <v>616</v>
      </c>
    </row>
    <row r="681" spans="1:6" ht="12.75" customHeight="1">
      <c r="A681" s="12"/>
      <c r="B681" s="85"/>
      <c r="C681" s="86"/>
      <c r="D681" s="83">
        <f>SUM(D679)</f>
        <v>8900</v>
      </c>
      <c r="E681" s="83">
        <f>SUM(E679)</f>
        <v>8853.39</v>
      </c>
      <c r="F681" s="46"/>
    </row>
    <row r="682" spans="1:6" ht="12.75" customHeight="1">
      <c r="A682" s="12"/>
      <c r="B682" s="85"/>
      <c r="C682" s="86"/>
      <c r="D682" s="83"/>
      <c r="E682" s="84"/>
      <c r="F682" s="46"/>
    </row>
    <row r="683" spans="1:6" ht="12.75" customHeight="1">
      <c r="A683" s="12"/>
      <c r="B683" s="57" t="s">
        <v>99</v>
      </c>
      <c r="C683" s="19"/>
      <c r="D683" s="81"/>
      <c r="E683" s="82"/>
      <c r="F683" s="127" t="s">
        <v>148</v>
      </c>
    </row>
    <row r="684" spans="1:6" ht="12.75" customHeight="1">
      <c r="A684" s="12"/>
      <c r="B684" s="111"/>
      <c r="C684" s="112" t="s">
        <v>16</v>
      </c>
      <c r="D684" s="113">
        <v>22000</v>
      </c>
      <c r="E684" s="114">
        <v>21960</v>
      </c>
      <c r="F684" s="103" t="s">
        <v>149</v>
      </c>
    </row>
    <row r="685" spans="1:6" ht="12.75" customHeight="1">
      <c r="A685" s="12"/>
      <c r="B685" s="111"/>
      <c r="C685" s="112"/>
      <c r="D685" s="113"/>
      <c r="E685" s="114"/>
      <c r="F685" s="103" t="s">
        <v>150</v>
      </c>
    </row>
    <row r="686" spans="1:6" ht="12.75" customHeight="1">
      <c r="A686" s="12"/>
      <c r="B686" s="111"/>
      <c r="C686" s="112"/>
      <c r="D686" s="83">
        <f>SUM(D684:D685)</f>
        <v>22000</v>
      </c>
      <c r="E686" s="84">
        <f>SUM(E684:E685)</f>
        <v>21960</v>
      </c>
      <c r="F686" s="117"/>
    </row>
    <row r="687" spans="1:6" ht="12.75" customHeight="1">
      <c r="A687" s="12"/>
      <c r="B687" s="16"/>
      <c r="C687" s="12"/>
      <c r="D687" s="36"/>
      <c r="E687" s="37"/>
      <c r="F687" s="45"/>
    </row>
    <row r="688" spans="1:6" ht="12.75" customHeight="1">
      <c r="A688" s="12"/>
      <c r="B688" s="57" t="s">
        <v>100</v>
      </c>
      <c r="C688" s="19"/>
      <c r="D688" s="81"/>
      <c r="E688" s="82"/>
      <c r="F688" s="100" t="s">
        <v>287</v>
      </c>
    </row>
    <row r="689" spans="1:6" ht="12.75" customHeight="1">
      <c r="A689" s="12"/>
      <c r="B689" s="57"/>
      <c r="C689" s="19" t="s">
        <v>31</v>
      </c>
      <c r="D689" s="81">
        <v>704000</v>
      </c>
      <c r="E689" s="82">
        <v>692502.48</v>
      </c>
      <c r="F689" s="101" t="s">
        <v>288</v>
      </c>
    </row>
    <row r="690" spans="1:6" ht="12.75" customHeight="1">
      <c r="A690" s="12"/>
      <c r="B690" s="16"/>
      <c r="C690" s="19" t="s">
        <v>5</v>
      </c>
      <c r="D690" s="81">
        <v>226000</v>
      </c>
      <c r="E690" s="82">
        <v>225334.8</v>
      </c>
      <c r="F690" s="101" t="s">
        <v>289</v>
      </c>
    </row>
    <row r="691" spans="1:6" ht="12.75" customHeight="1">
      <c r="A691" s="12"/>
      <c r="B691" s="16"/>
      <c r="C691" s="19" t="s">
        <v>6</v>
      </c>
      <c r="D691" s="81">
        <v>62000</v>
      </c>
      <c r="E691" s="82">
        <v>55666.36</v>
      </c>
      <c r="F691" s="55" t="s">
        <v>617</v>
      </c>
    </row>
    <row r="692" spans="1:6" ht="12.75" customHeight="1">
      <c r="A692" s="12"/>
      <c r="B692" s="16"/>
      <c r="C692" s="19"/>
      <c r="D692" s="81"/>
      <c r="E692" s="82"/>
      <c r="F692" s="55" t="s">
        <v>619</v>
      </c>
    </row>
    <row r="693" spans="1:6" ht="12.75" customHeight="1">
      <c r="A693" s="12"/>
      <c r="B693" s="16"/>
      <c r="C693" s="19"/>
      <c r="D693" s="81"/>
      <c r="E693" s="82"/>
      <c r="F693" s="55" t="s">
        <v>618</v>
      </c>
    </row>
    <row r="694" spans="1:6" ht="12.75" customHeight="1">
      <c r="A694" s="12"/>
      <c r="B694" s="16"/>
      <c r="C694" s="19" t="s">
        <v>8</v>
      </c>
      <c r="D694" s="81">
        <v>54787</v>
      </c>
      <c r="E694" s="82">
        <v>49508.78</v>
      </c>
      <c r="F694" s="55" t="s">
        <v>416</v>
      </c>
    </row>
    <row r="695" spans="1:6" ht="12.75" customHeight="1">
      <c r="A695" s="12"/>
      <c r="B695" s="16"/>
      <c r="C695" s="19"/>
      <c r="D695" s="83">
        <f>SUM(D689:D694)</f>
        <v>1046787</v>
      </c>
      <c r="E695" s="84">
        <f>SUM(E689:E694)</f>
        <v>1023012.42</v>
      </c>
      <c r="F695" s="46"/>
    </row>
    <row r="696" spans="1:6" ht="12.75" customHeight="1">
      <c r="A696" s="12"/>
      <c r="B696" s="16"/>
      <c r="C696" s="12"/>
      <c r="D696" s="36"/>
      <c r="E696" s="37"/>
      <c r="F696" s="46"/>
    </row>
    <row r="697" spans="1:6" ht="12.75" customHeight="1">
      <c r="A697" s="12"/>
      <c r="B697" s="57" t="s">
        <v>536</v>
      </c>
      <c r="C697" s="19"/>
      <c r="D697" s="83"/>
      <c r="E697" s="84"/>
      <c r="F697" s="100" t="s">
        <v>620</v>
      </c>
    </row>
    <row r="698" spans="1:6" ht="12.75" customHeight="1">
      <c r="A698" s="12"/>
      <c r="B698" s="85"/>
      <c r="C698" s="86" t="s">
        <v>5</v>
      </c>
      <c r="D698" s="87">
        <v>2000</v>
      </c>
      <c r="E698" s="88">
        <v>2000</v>
      </c>
      <c r="F698" s="55" t="s">
        <v>621</v>
      </c>
    </row>
    <row r="699" spans="1:6" ht="12.75" customHeight="1">
      <c r="A699" s="12"/>
      <c r="B699" s="85"/>
      <c r="C699" s="86"/>
      <c r="D699" s="83">
        <f>SUM(D698)</f>
        <v>2000</v>
      </c>
      <c r="E699" s="84">
        <f>SUM(E698)</f>
        <v>2000</v>
      </c>
      <c r="F699" s="46"/>
    </row>
    <row r="700" spans="1:6" ht="12.75" customHeight="1">
      <c r="A700" s="12"/>
      <c r="B700" s="16"/>
      <c r="C700" s="12"/>
      <c r="D700" s="36"/>
      <c r="E700" s="37"/>
      <c r="F700" s="46"/>
    </row>
    <row r="701" spans="1:6" ht="12.75" customHeight="1">
      <c r="A701" s="12"/>
      <c r="B701" s="57" t="s">
        <v>101</v>
      </c>
      <c r="C701" s="19"/>
      <c r="D701" s="81"/>
      <c r="E701" s="82"/>
      <c r="F701" s="100" t="s">
        <v>130</v>
      </c>
    </row>
    <row r="702" spans="1:6" ht="12.75" customHeight="1">
      <c r="A702" s="12"/>
      <c r="B702" s="57"/>
      <c r="C702" s="19" t="s">
        <v>18</v>
      </c>
      <c r="D702" s="81">
        <v>200</v>
      </c>
      <c r="E702" s="82">
        <v>199.16</v>
      </c>
      <c r="F702" s="55" t="s">
        <v>622</v>
      </c>
    </row>
    <row r="703" spans="1:6" ht="12.75" customHeight="1">
      <c r="A703" s="12"/>
      <c r="B703" s="57"/>
      <c r="C703" s="19" t="s">
        <v>19</v>
      </c>
      <c r="D703" s="81">
        <v>17000</v>
      </c>
      <c r="E703" s="82">
        <v>16607.45</v>
      </c>
      <c r="F703" s="55" t="s">
        <v>260</v>
      </c>
    </row>
    <row r="704" spans="1:6" ht="12.75" customHeight="1">
      <c r="A704" s="12"/>
      <c r="B704" s="16"/>
      <c r="C704" s="19" t="s">
        <v>20</v>
      </c>
      <c r="D704" s="81">
        <v>2500</v>
      </c>
      <c r="E704" s="82">
        <v>2342.2</v>
      </c>
      <c r="F704" s="55" t="s">
        <v>167</v>
      </c>
    </row>
    <row r="705" spans="1:6" ht="12.75" customHeight="1">
      <c r="A705" s="12"/>
      <c r="B705" s="16"/>
      <c r="C705" s="19" t="s">
        <v>21</v>
      </c>
      <c r="D705" s="81">
        <v>2000</v>
      </c>
      <c r="E705" s="82">
        <v>305.47</v>
      </c>
      <c r="F705" s="55" t="s">
        <v>186</v>
      </c>
    </row>
    <row r="706" spans="1:6" ht="12.75" customHeight="1">
      <c r="A706" s="12"/>
      <c r="B706" s="16"/>
      <c r="C706" s="19" t="s">
        <v>22</v>
      </c>
      <c r="D706" s="81">
        <v>600</v>
      </c>
      <c r="E706" s="82">
        <v>556.48</v>
      </c>
      <c r="F706" s="55" t="s">
        <v>208</v>
      </c>
    </row>
    <row r="707" spans="1:10" ht="12.75" customHeight="1">
      <c r="A707" s="12"/>
      <c r="B707" s="16"/>
      <c r="C707" s="19" t="s">
        <v>43</v>
      </c>
      <c r="D707" s="81">
        <v>500</v>
      </c>
      <c r="E707" s="82">
        <v>397.24</v>
      </c>
      <c r="F707" s="55" t="s">
        <v>187</v>
      </c>
      <c r="I707" s="9"/>
      <c r="J707" s="9"/>
    </row>
    <row r="708" spans="1:10" ht="12.75" customHeight="1">
      <c r="A708" s="12"/>
      <c r="B708" s="16"/>
      <c r="C708" s="19" t="s">
        <v>24</v>
      </c>
      <c r="D708" s="81">
        <v>23000</v>
      </c>
      <c r="E708" s="82">
        <v>22669.46</v>
      </c>
      <c r="F708" s="55" t="s">
        <v>371</v>
      </c>
      <c r="I708" s="9"/>
      <c r="J708" s="9"/>
    </row>
    <row r="709" spans="1:10" ht="12.75" customHeight="1">
      <c r="A709" s="12"/>
      <c r="B709" s="16"/>
      <c r="C709" s="19"/>
      <c r="D709" s="81"/>
      <c r="E709" s="82"/>
      <c r="F709" s="167" t="s">
        <v>372</v>
      </c>
      <c r="G709" s="5"/>
      <c r="I709" s="9"/>
      <c r="J709" s="9"/>
    </row>
    <row r="710" spans="1:10" ht="12.75" customHeight="1">
      <c r="A710" s="12"/>
      <c r="B710" s="16"/>
      <c r="C710" s="12"/>
      <c r="D710" s="13"/>
      <c r="E710" s="14"/>
      <c r="F710" s="167" t="s">
        <v>508</v>
      </c>
      <c r="G710" s="5"/>
      <c r="I710" s="9"/>
      <c r="J710" s="9"/>
    </row>
    <row r="711" spans="1:10" ht="12.75" customHeight="1">
      <c r="A711" s="12"/>
      <c r="B711" s="16"/>
      <c r="C711" s="12"/>
      <c r="D711" s="13"/>
      <c r="E711" s="14"/>
      <c r="F711" s="167" t="s">
        <v>509</v>
      </c>
      <c r="G711" s="5"/>
      <c r="I711" s="9"/>
      <c r="J711" s="9"/>
    </row>
    <row r="712" spans="1:8" ht="12.75" customHeight="1">
      <c r="A712" s="12"/>
      <c r="B712" s="16"/>
      <c r="C712" s="19" t="s">
        <v>31</v>
      </c>
      <c r="D712" s="81">
        <v>10200</v>
      </c>
      <c r="E712" s="82">
        <v>7530.34</v>
      </c>
      <c r="F712" s="55" t="s">
        <v>373</v>
      </c>
      <c r="H712" s="9"/>
    </row>
    <row r="713" spans="1:8" ht="12.75" customHeight="1">
      <c r="A713" s="12"/>
      <c r="B713" s="16"/>
      <c r="C713" s="12"/>
      <c r="D713" s="13"/>
      <c r="E713" s="14"/>
      <c r="F713" s="55" t="s">
        <v>374</v>
      </c>
      <c r="H713" s="9"/>
    </row>
    <row r="714" spans="1:8" ht="12.75" customHeight="1">
      <c r="A714" s="12"/>
      <c r="B714" s="16"/>
      <c r="C714" s="19" t="s">
        <v>25</v>
      </c>
      <c r="D714" s="81">
        <v>25000</v>
      </c>
      <c r="E714" s="82">
        <v>23180.44</v>
      </c>
      <c r="F714" s="55" t="s">
        <v>510</v>
      </c>
      <c r="H714" s="9"/>
    </row>
    <row r="715" spans="1:8" ht="12.75" customHeight="1">
      <c r="A715" s="12"/>
      <c r="B715" s="16"/>
      <c r="C715" s="19" t="s">
        <v>45</v>
      </c>
      <c r="D715" s="81">
        <v>200</v>
      </c>
      <c r="E715" s="82">
        <v>72</v>
      </c>
      <c r="F715" s="99" t="s">
        <v>375</v>
      </c>
      <c r="G715" s="5"/>
      <c r="H715" s="9"/>
    </row>
    <row r="716" spans="1:8" ht="12.75" customHeight="1">
      <c r="A716" s="12"/>
      <c r="B716" s="16"/>
      <c r="C716" s="19" t="s">
        <v>5</v>
      </c>
      <c r="D716" s="81">
        <v>3800</v>
      </c>
      <c r="E716" s="82">
        <v>3288.92</v>
      </c>
      <c r="F716" s="55" t="s">
        <v>290</v>
      </c>
      <c r="G716" s="5"/>
      <c r="H716" s="9"/>
    </row>
    <row r="717" spans="1:8" ht="12.75" customHeight="1">
      <c r="A717" s="12"/>
      <c r="B717" s="16"/>
      <c r="C717" s="57" t="s">
        <v>223</v>
      </c>
      <c r="D717" s="81">
        <v>800</v>
      </c>
      <c r="E717" s="82">
        <v>783.96</v>
      </c>
      <c r="F717" s="55" t="s">
        <v>623</v>
      </c>
      <c r="G717" s="5"/>
      <c r="H717" s="9"/>
    </row>
    <row r="718" spans="1:8" ht="12.75" customHeight="1">
      <c r="A718" s="12"/>
      <c r="B718" s="16"/>
      <c r="C718" s="57"/>
      <c r="D718" s="81"/>
      <c r="E718" s="82"/>
      <c r="F718" s="55" t="s">
        <v>624</v>
      </c>
      <c r="G718" s="5"/>
      <c r="H718" s="9"/>
    </row>
    <row r="719" spans="1:8" ht="12.75" customHeight="1">
      <c r="A719" s="12"/>
      <c r="B719" s="16"/>
      <c r="C719" s="57"/>
      <c r="D719" s="81"/>
      <c r="E719" s="82"/>
      <c r="F719" s="55" t="s">
        <v>625</v>
      </c>
      <c r="G719" s="5"/>
      <c r="H719" s="9"/>
    </row>
    <row r="720" spans="1:6" ht="12.75" customHeight="1">
      <c r="A720" s="12"/>
      <c r="B720" s="16"/>
      <c r="C720" s="57" t="s">
        <v>26</v>
      </c>
      <c r="D720" s="81">
        <v>1600</v>
      </c>
      <c r="E720" s="82">
        <v>1270.05</v>
      </c>
      <c r="F720" s="99" t="s">
        <v>151</v>
      </c>
    </row>
    <row r="721" spans="1:6" ht="12.75" customHeight="1">
      <c r="A721" s="12"/>
      <c r="B721" s="16"/>
      <c r="C721" s="57" t="s">
        <v>220</v>
      </c>
      <c r="D721" s="81">
        <v>554</v>
      </c>
      <c r="E721" s="82">
        <v>553.9</v>
      </c>
      <c r="F721" s="55" t="s">
        <v>626</v>
      </c>
    </row>
    <row r="722" spans="1:6" ht="12.75" customHeight="1">
      <c r="A722" s="15"/>
      <c r="B722" s="16"/>
      <c r="C722" s="16"/>
      <c r="D722" s="91">
        <f>SUM(D702:D721)</f>
        <v>87954</v>
      </c>
      <c r="E722" s="92">
        <f>SUM(E702:E721)</f>
        <v>79757.07</v>
      </c>
      <c r="F722" s="45"/>
    </row>
    <row r="723" spans="1:6" ht="12.75" customHeight="1">
      <c r="A723" s="71"/>
      <c r="B723" s="40" t="s">
        <v>115</v>
      </c>
      <c r="C723" s="39"/>
      <c r="D723" s="89">
        <f>SUM(D722+D699+D695+D686+D676+D659+D654+D681)</f>
        <v>3511128</v>
      </c>
      <c r="E723" s="89">
        <f>SUM(E722+E699+E695+E686+E676+E659+E654+E681)</f>
        <v>3455327.6300000004</v>
      </c>
      <c r="F723" s="90" t="s">
        <v>537</v>
      </c>
    </row>
    <row r="724" spans="1:6" ht="12.75" customHeight="1">
      <c r="A724" s="56" t="s">
        <v>102</v>
      </c>
      <c r="B724" s="104"/>
      <c r="C724" s="12"/>
      <c r="D724" s="13"/>
      <c r="E724" s="14"/>
      <c r="F724" s="55" t="s">
        <v>152</v>
      </c>
    </row>
    <row r="725" spans="1:6" ht="12.75" customHeight="1">
      <c r="A725" s="19"/>
      <c r="B725" s="16"/>
      <c r="C725" s="12"/>
      <c r="D725" s="13"/>
      <c r="E725" s="14"/>
      <c r="F725" s="55" t="s">
        <v>153</v>
      </c>
    </row>
    <row r="726" spans="1:6" ht="12.75" customHeight="1">
      <c r="A726" s="19"/>
      <c r="B726" s="57" t="s">
        <v>103</v>
      </c>
      <c r="C726" s="19"/>
      <c r="D726" s="81"/>
      <c r="E726" s="82"/>
      <c r="F726" s="100" t="s">
        <v>154</v>
      </c>
    </row>
    <row r="727" spans="1:6" ht="12.75" customHeight="1">
      <c r="A727" s="19"/>
      <c r="B727" s="57"/>
      <c r="C727" s="19" t="s">
        <v>49</v>
      </c>
      <c r="D727" s="81">
        <v>2020</v>
      </c>
      <c r="E727" s="82">
        <v>2018.29</v>
      </c>
      <c r="F727" s="103" t="s">
        <v>137</v>
      </c>
    </row>
    <row r="728" spans="1:6" ht="12.75" customHeight="1">
      <c r="A728" s="19"/>
      <c r="B728" s="16"/>
      <c r="C728" s="19" t="s">
        <v>23</v>
      </c>
      <c r="D728" s="81">
        <v>13300</v>
      </c>
      <c r="E728" s="82">
        <v>12807</v>
      </c>
      <c r="F728" s="101" t="s">
        <v>128</v>
      </c>
    </row>
    <row r="729" spans="1:6" ht="12.75" customHeight="1">
      <c r="A729" s="19"/>
      <c r="B729" s="16"/>
      <c r="C729" s="19" t="s">
        <v>24</v>
      </c>
      <c r="D729" s="81">
        <v>15500</v>
      </c>
      <c r="E729" s="82">
        <v>15384.48</v>
      </c>
      <c r="F729" s="103" t="s">
        <v>306</v>
      </c>
    </row>
    <row r="730" spans="1:6" ht="12.75" customHeight="1">
      <c r="A730" s="19"/>
      <c r="B730" s="16"/>
      <c r="C730" s="19" t="s">
        <v>31</v>
      </c>
      <c r="D730" s="81">
        <v>410</v>
      </c>
      <c r="E730" s="82">
        <v>119.92</v>
      </c>
      <c r="F730" s="55" t="s">
        <v>627</v>
      </c>
    </row>
    <row r="731" spans="1:6" ht="12.75" customHeight="1">
      <c r="A731" s="19"/>
      <c r="B731" s="16"/>
      <c r="C731" s="19" t="s">
        <v>5</v>
      </c>
      <c r="D731" s="81">
        <v>64000</v>
      </c>
      <c r="E731" s="82">
        <v>63911.89</v>
      </c>
      <c r="F731" s="99" t="s">
        <v>628</v>
      </c>
    </row>
    <row r="732" spans="1:6" ht="12.75" customHeight="1">
      <c r="A732" s="19"/>
      <c r="B732" s="16"/>
      <c r="C732" s="12"/>
      <c r="D732" s="13"/>
      <c r="E732" s="14"/>
      <c r="F732" s="99" t="s">
        <v>629</v>
      </c>
    </row>
    <row r="733" spans="1:6" ht="12.75" customHeight="1">
      <c r="A733" s="19"/>
      <c r="B733" s="16"/>
      <c r="C733" s="19" t="s">
        <v>6</v>
      </c>
      <c r="D733" s="81">
        <v>360</v>
      </c>
      <c r="E733" s="82">
        <v>0</v>
      </c>
      <c r="F733" s="99" t="s">
        <v>376</v>
      </c>
    </row>
    <row r="734" spans="1:7" s="155" customFormat="1" ht="12.75" customHeight="1">
      <c r="A734" s="19"/>
      <c r="B734" s="57"/>
      <c r="C734" s="19"/>
      <c r="D734" s="83">
        <f>SUM(D727:D733)</f>
        <v>95590</v>
      </c>
      <c r="E734" s="84">
        <f>SUM(E727:E733)</f>
        <v>94241.58</v>
      </c>
      <c r="F734" s="117"/>
      <c r="G734" s="154"/>
    </row>
    <row r="735" spans="1:6" ht="12.75" customHeight="1">
      <c r="A735" s="12"/>
      <c r="B735" s="16"/>
      <c r="C735" s="12"/>
      <c r="D735" s="36"/>
      <c r="E735" s="37"/>
      <c r="F735" s="45"/>
    </row>
    <row r="736" spans="1:6" ht="12.75" customHeight="1">
      <c r="A736" s="12"/>
      <c r="B736" s="57" t="s">
        <v>104</v>
      </c>
      <c r="C736" s="19"/>
      <c r="D736" s="81"/>
      <c r="E736" s="82"/>
      <c r="F736" s="100" t="s">
        <v>155</v>
      </c>
    </row>
    <row r="737" spans="1:6" ht="12.75" customHeight="1">
      <c r="A737" s="12"/>
      <c r="B737" s="57"/>
      <c r="C737" s="19" t="s">
        <v>19</v>
      </c>
      <c r="D737" s="81">
        <v>3055</v>
      </c>
      <c r="E737" s="82">
        <v>2935.91</v>
      </c>
      <c r="F737" s="55" t="s">
        <v>260</v>
      </c>
    </row>
    <row r="738" spans="1:6" ht="12.75" customHeight="1">
      <c r="A738" s="12"/>
      <c r="B738" s="16"/>
      <c r="C738" s="19" t="s">
        <v>20</v>
      </c>
      <c r="D738" s="81">
        <v>300</v>
      </c>
      <c r="E738" s="82">
        <v>250.1</v>
      </c>
      <c r="F738" s="55" t="s">
        <v>167</v>
      </c>
    </row>
    <row r="739" spans="1:6" ht="12.75" customHeight="1">
      <c r="A739" s="12"/>
      <c r="B739" s="16"/>
      <c r="C739" s="19" t="s">
        <v>21</v>
      </c>
      <c r="D739" s="81">
        <v>600</v>
      </c>
      <c r="E739" s="82">
        <v>483.43</v>
      </c>
      <c r="F739" s="172" t="s">
        <v>186</v>
      </c>
    </row>
    <row r="740" spans="1:6" ht="12.75" customHeight="1">
      <c r="A740" s="12"/>
      <c r="B740" s="16"/>
      <c r="C740" s="19" t="s">
        <v>22</v>
      </c>
      <c r="D740" s="81">
        <v>100</v>
      </c>
      <c r="E740" s="82">
        <v>78.28</v>
      </c>
      <c r="F740" s="172" t="s">
        <v>169</v>
      </c>
    </row>
    <row r="741" spans="1:6" ht="12.75" customHeight="1">
      <c r="A741" s="12"/>
      <c r="B741" s="16"/>
      <c r="C741" s="19" t="s">
        <v>43</v>
      </c>
      <c r="D741" s="81">
        <v>150</v>
      </c>
      <c r="E741" s="82">
        <v>111</v>
      </c>
      <c r="F741" s="172" t="s">
        <v>187</v>
      </c>
    </row>
    <row r="742" spans="1:6" ht="12.75" customHeight="1">
      <c r="A742" s="12"/>
      <c r="B742" s="16"/>
      <c r="C742" s="19" t="s">
        <v>24</v>
      </c>
      <c r="D742" s="81">
        <v>26150</v>
      </c>
      <c r="E742" s="82">
        <v>23617.18</v>
      </c>
      <c r="F742" s="172" t="s">
        <v>632</v>
      </c>
    </row>
    <row r="743" spans="1:6" ht="12.75" customHeight="1">
      <c r="A743" s="12"/>
      <c r="B743" s="16"/>
      <c r="C743" s="19"/>
      <c r="D743" s="81"/>
      <c r="E743" s="82"/>
      <c r="F743" s="55" t="s">
        <v>630</v>
      </c>
    </row>
    <row r="744" spans="1:6" ht="12.75" customHeight="1">
      <c r="A744" s="12"/>
      <c r="B744" s="16"/>
      <c r="C744" s="12"/>
      <c r="D744" s="13"/>
      <c r="E744" s="14"/>
      <c r="F744" s="55" t="s">
        <v>631</v>
      </c>
    </row>
    <row r="745" spans="1:6" ht="12.75" customHeight="1">
      <c r="A745" s="12"/>
      <c r="B745" s="16"/>
      <c r="C745" s="19" t="s">
        <v>31</v>
      </c>
      <c r="D745" s="81">
        <v>12200</v>
      </c>
      <c r="E745" s="82">
        <v>9818.3</v>
      </c>
      <c r="F745" s="55" t="s">
        <v>505</v>
      </c>
    </row>
    <row r="746" spans="1:6" ht="12.75" customHeight="1">
      <c r="A746" s="12"/>
      <c r="B746" s="16"/>
      <c r="C746" s="19" t="s">
        <v>25</v>
      </c>
      <c r="D746" s="81">
        <v>2350</v>
      </c>
      <c r="E746" s="82">
        <v>2318</v>
      </c>
      <c r="F746" s="55" t="s">
        <v>353</v>
      </c>
    </row>
    <row r="747" spans="1:6" ht="12.75" customHeight="1">
      <c r="A747" s="12"/>
      <c r="B747" s="16"/>
      <c r="C747" s="19" t="s">
        <v>5</v>
      </c>
      <c r="D747" s="81">
        <v>2200</v>
      </c>
      <c r="E747" s="82">
        <v>1173.73</v>
      </c>
      <c r="F747" s="55" t="s">
        <v>506</v>
      </c>
    </row>
    <row r="748" spans="1:6" ht="12.75" customHeight="1">
      <c r="A748" s="12"/>
      <c r="B748" s="16"/>
      <c r="C748" s="19" t="s">
        <v>223</v>
      </c>
      <c r="D748" s="81">
        <v>2500</v>
      </c>
      <c r="E748" s="82">
        <v>2484.04</v>
      </c>
      <c r="F748" s="55" t="s">
        <v>507</v>
      </c>
    </row>
    <row r="749" spans="1:6" ht="12.75" customHeight="1">
      <c r="A749" s="12"/>
      <c r="B749" s="16"/>
      <c r="C749" s="19" t="s">
        <v>26</v>
      </c>
      <c r="D749" s="81">
        <v>150</v>
      </c>
      <c r="E749" s="82">
        <v>125.01</v>
      </c>
      <c r="F749" s="55" t="s">
        <v>170</v>
      </c>
    </row>
    <row r="750" spans="1:6" ht="12.75" customHeight="1">
      <c r="A750" s="12"/>
      <c r="B750" s="16"/>
      <c r="C750" s="19" t="s">
        <v>8</v>
      </c>
      <c r="D750" s="81">
        <v>65000</v>
      </c>
      <c r="E750" s="82">
        <v>64163.38</v>
      </c>
      <c r="F750" s="55" t="s">
        <v>416</v>
      </c>
    </row>
    <row r="751" spans="1:6" ht="12.75" customHeight="1">
      <c r="A751" s="12"/>
      <c r="B751" s="16"/>
      <c r="C751" s="12"/>
      <c r="D751" s="83">
        <f>SUM(D737:D750)</f>
        <v>114755</v>
      </c>
      <c r="E751" s="83">
        <f>SUM(E737:E750)</f>
        <v>107558.36</v>
      </c>
      <c r="F751" s="46"/>
    </row>
    <row r="752" spans="1:6" ht="12.75" customHeight="1">
      <c r="A752" s="12"/>
      <c r="B752" s="16"/>
      <c r="C752" s="12"/>
      <c r="D752" s="36"/>
      <c r="E752" s="37"/>
      <c r="F752" s="46"/>
    </row>
    <row r="753" spans="1:6" ht="12.75" customHeight="1">
      <c r="A753" s="12"/>
      <c r="B753" s="57" t="s">
        <v>105</v>
      </c>
      <c r="C753" s="19"/>
      <c r="D753" s="81"/>
      <c r="E753" s="82"/>
      <c r="F753" s="100" t="s">
        <v>156</v>
      </c>
    </row>
    <row r="754" spans="1:6" ht="12.75" customHeight="1">
      <c r="A754" s="12"/>
      <c r="B754" s="57"/>
      <c r="C754" s="57" t="s">
        <v>106</v>
      </c>
      <c r="D754" s="81">
        <v>361700</v>
      </c>
      <c r="E754" s="82">
        <v>361700</v>
      </c>
      <c r="F754" s="101" t="s">
        <v>307</v>
      </c>
    </row>
    <row r="755" spans="1:6" ht="12.75" customHeight="1">
      <c r="A755" s="12"/>
      <c r="B755" s="57"/>
      <c r="C755" s="57"/>
      <c r="D755" s="91">
        <f>SUM(D754:D754)</f>
        <v>361700</v>
      </c>
      <c r="E755" s="91">
        <f>SUM(E754:E754)</f>
        <v>361700</v>
      </c>
      <c r="F755" s="46"/>
    </row>
    <row r="756" spans="1:6" ht="12.75" customHeight="1">
      <c r="A756" s="71"/>
      <c r="B756" s="40" t="s">
        <v>115</v>
      </c>
      <c r="C756" s="39"/>
      <c r="D756" s="89">
        <f>SUM(D755+D751+D734)</f>
        <v>572045</v>
      </c>
      <c r="E756" s="96">
        <f>SUM(E755+E751+E734)</f>
        <v>563499.94</v>
      </c>
      <c r="F756" s="90" t="s">
        <v>538</v>
      </c>
    </row>
    <row r="757" spans="1:6" ht="12.75" customHeight="1">
      <c r="A757" s="56" t="s">
        <v>107</v>
      </c>
      <c r="B757" s="57"/>
      <c r="C757" s="19"/>
      <c r="D757" s="81"/>
      <c r="E757" s="82"/>
      <c r="F757" s="55" t="s">
        <v>157</v>
      </c>
    </row>
    <row r="758" spans="1:6" ht="12.75" customHeight="1">
      <c r="A758" s="19"/>
      <c r="B758" s="57" t="s">
        <v>335</v>
      </c>
      <c r="C758" s="19"/>
      <c r="D758" s="81"/>
      <c r="E758" s="82"/>
      <c r="F758" s="100" t="s">
        <v>513</v>
      </c>
    </row>
    <row r="759" spans="1:6" ht="12.75" customHeight="1">
      <c r="A759" s="19"/>
      <c r="B759" s="16"/>
      <c r="C759" s="19" t="s">
        <v>21</v>
      </c>
      <c r="D759" s="81">
        <v>2607</v>
      </c>
      <c r="E759" s="82">
        <v>2589.13</v>
      </c>
      <c r="F759" s="55" t="s">
        <v>186</v>
      </c>
    </row>
    <row r="760" spans="1:6" ht="12.75" customHeight="1">
      <c r="A760" s="19"/>
      <c r="B760" s="16"/>
      <c r="C760" s="19" t="s">
        <v>22</v>
      </c>
      <c r="D760" s="81">
        <v>345</v>
      </c>
      <c r="E760" s="82">
        <v>341.91</v>
      </c>
      <c r="F760" s="55" t="s">
        <v>208</v>
      </c>
    </row>
    <row r="761" spans="1:6" ht="12.75" customHeight="1">
      <c r="A761" s="19"/>
      <c r="B761" s="16"/>
      <c r="C761" s="19" t="s">
        <v>23</v>
      </c>
      <c r="D761" s="81">
        <v>17172</v>
      </c>
      <c r="E761" s="82">
        <v>17146.25</v>
      </c>
      <c r="F761" s="99" t="s">
        <v>160</v>
      </c>
    </row>
    <row r="762" spans="1:6" ht="12.75" customHeight="1">
      <c r="A762" s="19"/>
      <c r="B762" s="16"/>
      <c r="C762" s="19" t="s">
        <v>24</v>
      </c>
      <c r="D762" s="81">
        <v>300</v>
      </c>
      <c r="E762" s="82">
        <v>294.7</v>
      </c>
      <c r="F762" s="55" t="s">
        <v>633</v>
      </c>
    </row>
    <row r="763" spans="1:6" ht="12.75" customHeight="1">
      <c r="A763" s="19"/>
      <c r="B763" s="16"/>
      <c r="C763" s="19" t="s">
        <v>31</v>
      </c>
      <c r="D763" s="81">
        <v>20000</v>
      </c>
      <c r="E763" s="82">
        <v>18536.78</v>
      </c>
      <c r="F763" s="55" t="s">
        <v>634</v>
      </c>
    </row>
    <row r="764" spans="1:6" ht="12.75" customHeight="1">
      <c r="A764" s="19"/>
      <c r="B764" s="16"/>
      <c r="C764" s="19" t="s">
        <v>25</v>
      </c>
      <c r="D764" s="81">
        <v>1999</v>
      </c>
      <c r="E764" s="82">
        <v>1980</v>
      </c>
      <c r="F764" s="55" t="s">
        <v>635</v>
      </c>
    </row>
    <row r="765" spans="1:6" ht="12.75" customHeight="1">
      <c r="A765" s="19"/>
      <c r="B765" s="16"/>
      <c r="C765" s="19" t="s">
        <v>5</v>
      </c>
      <c r="D765" s="81">
        <v>24</v>
      </c>
      <c r="E765" s="82">
        <v>24</v>
      </c>
      <c r="F765" s="55" t="s">
        <v>636</v>
      </c>
    </row>
    <row r="766" spans="1:6" ht="12.75" customHeight="1">
      <c r="A766" s="19"/>
      <c r="B766" s="16"/>
      <c r="C766" s="19" t="s">
        <v>33</v>
      </c>
      <c r="D766" s="81">
        <v>56500</v>
      </c>
      <c r="E766" s="82">
        <v>53314</v>
      </c>
      <c r="F766" s="55" t="s">
        <v>420</v>
      </c>
    </row>
    <row r="767" spans="1:6" ht="12.75" customHeight="1">
      <c r="A767" s="19"/>
      <c r="B767" s="16"/>
      <c r="C767" s="19"/>
      <c r="D767" s="83">
        <f>SUM(D759:D766)</f>
        <v>98947</v>
      </c>
      <c r="E767" s="83">
        <f>SUM(E759:E766)</f>
        <v>94226.77</v>
      </c>
      <c r="F767" s="46"/>
    </row>
    <row r="768" spans="1:6" ht="12.75" customHeight="1">
      <c r="A768" s="62"/>
      <c r="B768" s="16"/>
      <c r="C768" s="12"/>
      <c r="D768" s="36"/>
      <c r="E768" s="37"/>
      <c r="F768" s="46"/>
    </row>
    <row r="769" spans="1:6" ht="12.75" customHeight="1">
      <c r="A769" s="62"/>
      <c r="B769" s="57" t="s">
        <v>108</v>
      </c>
      <c r="C769" s="19"/>
      <c r="D769" s="81"/>
      <c r="E769" s="82"/>
      <c r="F769" s="100" t="s">
        <v>158</v>
      </c>
    </row>
    <row r="770" spans="1:6" ht="12.75" customHeight="1">
      <c r="A770" s="12"/>
      <c r="B770" s="111"/>
      <c r="C770" s="112"/>
      <c r="D770" s="113"/>
      <c r="E770" s="114"/>
      <c r="F770" s="100" t="s">
        <v>159</v>
      </c>
    </row>
    <row r="771" spans="1:6" ht="12.75" customHeight="1">
      <c r="A771" s="12"/>
      <c r="B771" s="16"/>
      <c r="C771" s="19" t="s">
        <v>56</v>
      </c>
      <c r="D771" s="81">
        <v>40000</v>
      </c>
      <c r="E771" s="82">
        <v>39963.54</v>
      </c>
      <c r="F771" s="55" t="s">
        <v>308</v>
      </c>
    </row>
    <row r="772" spans="1:6" ht="12.75" customHeight="1">
      <c r="A772" s="12"/>
      <c r="B772" s="16"/>
      <c r="C772" s="12"/>
      <c r="D772" s="13"/>
      <c r="E772" s="14"/>
      <c r="F772" s="55" t="s">
        <v>309</v>
      </c>
    </row>
    <row r="773" spans="1:6" ht="12.75" customHeight="1">
      <c r="A773" s="12"/>
      <c r="B773" s="16"/>
      <c r="C773" s="12"/>
      <c r="D773" s="13"/>
      <c r="E773" s="14"/>
      <c r="F773" s="55" t="s">
        <v>637</v>
      </c>
    </row>
    <row r="774" spans="1:6" ht="12.75" customHeight="1">
      <c r="A774" s="12"/>
      <c r="B774" s="16"/>
      <c r="C774" s="12"/>
      <c r="D774" s="13"/>
      <c r="E774" s="14"/>
      <c r="F774" s="55" t="s">
        <v>638</v>
      </c>
    </row>
    <row r="775" spans="1:6" ht="12.75" customHeight="1">
      <c r="A775" s="12"/>
      <c r="B775" s="16"/>
      <c r="C775" s="12"/>
      <c r="D775" s="13"/>
      <c r="E775" s="14"/>
      <c r="F775" s="174" t="s">
        <v>639</v>
      </c>
    </row>
    <row r="776" spans="1:6" ht="12.75" customHeight="1">
      <c r="A776" s="12"/>
      <c r="B776" s="16"/>
      <c r="C776" s="12"/>
      <c r="D776" s="13"/>
      <c r="E776" s="14"/>
      <c r="F776" s="174" t="s">
        <v>640</v>
      </c>
    </row>
    <row r="777" spans="1:6" ht="12.75" customHeight="1">
      <c r="A777" s="12"/>
      <c r="B777" s="16"/>
      <c r="C777" s="19" t="s">
        <v>49</v>
      </c>
      <c r="D777" s="81">
        <v>8200</v>
      </c>
      <c r="E777" s="82">
        <v>8063.89</v>
      </c>
      <c r="F777" s="99" t="s">
        <v>137</v>
      </c>
    </row>
    <row r="778" spans="1:6" ht="12.75" customHeight="1">
      <c r="A778" s="12"/>
      <c r="B778" s="16"/>
      <c r="C778" s="19" t="s">
        <v>21</v>
      </c>
      <c r="D778" s="81">
        <v>150</v>
      </c>
      <c r="E778" s="82">
        <v>0</v>
      </c>
      <c r="F778" s="55" t="s">
        <v>186</v>
      </c>
    </row>
    <row r="779" spans="1:6" ht="12.75" customHeight="1">
      <c r="A779" s="12"/>
      <c r="B779" s="16"/>
      <c r="C779" s="19" t="s">
        <v>22</v>
      </c>
      <c r="D779" s="81">
        <v>50</v>
      </c>
      <c r="E779" s="82">
        <v>0</v>
      </c>
      <c r="F779" s="55" t="s">
        <v>208</v>
      </c>
    </row>
    <row r="780" spans="1:6" ht="12.75" customHeight="1">
      <c r="A780" s="12"/>
      <c r="B780" s="16"/>
      <c r="C780" s="19" t="s">
        <v>23</v>
      </c>
      <c r="D780" s="81">
        <v>1200</v>
      </c>
      <c r="E780" s="82">
        <v>985</v>
      </c>
      <c r="F780" s="99" t="s">
        <v>160</v>
      </c>
    </row>
    <row r="781" spans="1:6" ht="12.75" customHeight="1">
      <c r="A781" s="12"/>
      <c r="B781" s="16"/>
      <c r="C781" s="19" t="s">
        <v>24</v>
      </c>
      <c r="D781" s="81">
        <v>8550</v>
      </c>
      <c r="E781" s="82">
        <v>8427.34</v>
      </c>
      <c r="F781" s="99" t="s">
        <v>641</v>
      </c>
    </row>
    <row r="782" spans="1:6" ht="12.75" customHeight="1">
      <c r="A782" s="12"/>
      <c r="B782" s="16"/>
      <c r="C782" s="19" t="s">
        <v>5</v>
      </c>
      <c r="D782" s="81">
        <v>6650</v>
      </c>
      <c r="E782" s="82">
        <v>6618.06</v>
      </c>
      <c r="F782" s="99" t="s">
        <v>642</v>
      </c>
    </row>
    <row r="783" spans="1:6" ht="12.75" customHeight="1">
      <c r="A783" s="12"/>
      <c r="B783" s="16"/>
      <c r="C783" s="19"/>
      <c r="D783" s="81"/>
      <c r="E783" s="82"/>
      <c r="F783" s="99" t="s">
        <v>643</v>
      </c>
    </row>
    <row r="784" spans="1:6" ht="12.75" customHeight="1">
      <c r="A784" s="12"/>
      <c r="B784" s="16"/>
      <c r="C784" s="19" t="s">
        <v>6</v>
      </c>
      <c r="D784" s="81">
        <v>700</v>
      </c>
      <c r="E784" s="82">
        <v>608</v>
      </c>
      <c r="F784" s="99" t="s">
        <v>644</v>
      </c>
    </row>
    <row r="785" spans="1:6" ht="12.75" customHeight="1">
      <c r="A785" s="12"/>
      <c r="B785" s="16"/>
      <c r="C785" s="19" t="s">
        <v>47</v>
      </c>
      <c r="D785" s="81">
        <v>500</v>
      </c>
      <c r="E785" s="82">
        <v>0</v>
      </c>
      <c r="F785" s="99" t="s">
        <v>192</v>
      </c>
    </row>
    <row r="786" spans="1:6" ht="12.75" customHeight="1">
      <c r="A786" s="12"/>
      <c r="B786" s="16"/>
      <c r="C786" s="12"/>
      <c r="D786" s="83">
        <f>SUM(D771:D785)</f>
        <v>66000</v>
      </c>
      <c r="E786" s="84">
        <f>SUM(E771:E785)</f>
        <v>64665.83</v>
      </c>
      <c r="F786" s="45"/>
    </row>
    <row r="787" spans="1:6" ht="12.75" customHeight="1">
      <c r="A787" s="12"/>
      <c r="B787" s="16"/>
      <c r="C787" s="12"/>
      <c r="D787" s="36"/>
      <c r="E787" s="37"/>
      <c r="F787" s="45"/>
    </row>
    <row r="788" spans="1:6" ht="12.75" customHeight="1">
      <c r="A788" s="12"/>
      <c r="B788" s="57" t="s">
        <v>109</v>
      </c>
      <c r="C788" s="19"/>
      <c r="D788" s="81"/>
      <c r="E788" s="82"/>
      <c r="F788" s="100" t="s">
        <v>130</v>
      </c>
    </row>
    <row r="789" spans="1:6" ht="12.75" customHeight="1">
      <c r="A789" s="12"/>
      <c r="B789" s="111"/>
      <c r="C789" s="112" t="s">
        <v>19</v>
      </c>
      <c r="D789" s="113">
        <v>342</v>
      </c>
      <c r="E789" s="114">
        <v>0</v>
      </c>
      <c r="F789" s="101" t="s">
        <v>260</v>
      </c>
    </row>
    <row r="790" spans="1:6" ht="12.75" customHeight="1">
      <c r="A790" s="12"/>
      <c r="B790" s="16"/>
      <c r="C790" s="19" t="s">
        <v>21</v>
      </c>
      <c r="D790" s="81">
        <v>53</v>
      </c>
      <c r="E790" s="82">
        <v>0</v>
      </c>
      <c r="F790" s="55" t="s">
        <v>186</v>
      </c>
    </row>
    <row r="791" spans="1:6" ht="12.75" customHeight="1">
      <c r="A791" s="12"/>
      <c r="B791" s="16"/>
      <c r="C791" s="19" t="s">
        <v>22</v>
      </c>
      <c r="D791" s="81">
        <v>8</v>
      </c>
      <c r="E791" s="82">
        <v>0</v>
      </c>
      <c r="F791" s="55" t="s">
        <v>208</v>
      </c>
    </row>
    <row r="792" spans="1:6" ht="12.75" customHeight="1">
      <c r="A792" s="12"/>
      <c r="B792" s="16"/>
      <c r="C792" s="19" t="s">
        <v>23</v>
      </c>
      <c r="D792" s="81">
        <v>23520</v>
      </c>
      <c r="E792" s="82">
        <v>23519.99</v>
      </c>
      <c r="F792" s="55" t="s">
        <v>128</v>
      </c>
    </row>
    <row r="793" spans="1:6" ht="12.75" customHeight="1">
      <c r="A793" s="12"/>
      <c r="B793" s="16"/>
      <c r="C793" s="19" t="s">
        <v>24</v>
      </c>
      <c r="D793" s="81">
        <v>1380</v>
      </c>
      <c r="E793" s="82">
        <v>1379.7</v>
      </c>
      <c r="F793" s="55" t="s">
        <v>645</v>
      </c>
    </row>
    <row r="794" spans="1:6" ht="12.75" customHeight="1">
      <c r="A794" s="12"/>
      <c r="B794" s="16"/>
      <c r="C794" s="19" t="s">
        <v>5</v>
      </c>
      <c r="D794" s="81">
        <v>6000</v>
      </c>
      <c r="E794" s="82">
        <v>4740.12</v>
      </c>
      <c r="F794" s="55" t="s">
        <v>511</v>
      </c>
    </row>
    <row r="795" spans="1:6" ht="12.75" customHeight="1">
      <c r="A795" s="12"/>
      <c r="B795" s="16"/>
      <c r="C795" s="19" t="s">
        <v>297</v>
      </c>
      <c r="D795" s="81">
        <v>4800</v>
      </c>
      <c r="E795" s="82">
        <v>3904</v>
      </c>
      <c r="F795" s="55" t="s">
        <v>512</v>
      </c>
    </row>
    <row r="796" spans="1:6" ht="12.75" customHeight="1">
      <c r="A796" s="15"/>
      <c r="B796" s="16"/>
      <c r="C796" s="12"/>
      <c r="D796" s="83">
        <f>SUM(D789:D795)</f>
        <v>36103</v>
      </c>
      <c r="E796" s="83">
        <f>SUM(E789:E795)</f>
        <v>33543.81</v>
      </c>
      <c r="F796" s="45"/>
    </row>
    <row r="797" spans="1:6" ht="13.5" thickBot="1">
      <c r="A797" s="156"/>
      <c r="B797" s="157" t="s">
        <v>115</v>
      </c>
      <c r="C797" s="158"/>
      <c r="D797" s="159">
        <f>SUM(D796+D786+D767)</f>
        <v>201050</v>
      </c>
      <c r="E797" s="159">
        <f>SUM(E767+E796+E786)</f>
        <v>192436.41</v>
      </c>
      <c r="F797" s="160" t="s">
        <v>539</v>
      </c>
    </row>
    <row r="798" spans="1:6" ht="24" customHeight="1" thickBot="1">
      <c r="A798" s="161"/>
      <c r="B798" s="162" t="s">
        <v>116</v>
      </c>
      <c r="C798" s="163"/>
      <c r="D798" s="164">
        <f>SUM(+D797+D756+D723+D647+D603+D559+D487+D451+D310+D300+D293+D280+D240+D218+D121+D113+D84+D32+D26)</f>
        <v>47581513</v>
      </c>
      <c r="E798" s="164">
        <f>SUM(+E797+E756+E723+E647+E603+E559+E487+E451+E310+E300+E293+E280+E240+E218+E121+E113+E84+E32+E26)</f>
        <v>45977822.449999996</v>
      </c>
      <c r="F798" s="165" t="s">
        <v>540</v>
      </c>
    </row>
    <row r="807" spans="1:6" ht="12.75">
      <c r="A807" s="6"/>
      <c r="B807" s="6"/>
      <c r="C807" s="6"/>
      <c r="D807" s="7"/>
      <c r="E807" s="7"/>
      <c r="F807" s="43"/>
    </row>
    <row r="808" spans="1:6" ht="12.75">
      <c r="A808" s="6"/>
      <c r="B808" s="6"/>
      <c r="C808" s="6"/>
      <c r="D808" s="7"/>
      <c r="E808" s="7"/>
      <c r="F808" s="43"/>
    </row>
    <row r="809" spans="1:6" ht="12.75" customHeight="1">
      <c r="A809" s="6"/>
      <c r="B809" s="6"/>
      <c r="C809" s="6"/>
      <c r="D809" s="7"/>
      <c r="E809" s="7"/>
      <c r="F809" s="43"/>
    </row>
    <row r="810" spans="1:6" ht="12.75">
      <c r="A810" s="6"/>
      <c r="B810" s="6"/>
      <c r="C810" s="6"/>
      <c r="D810" s="7"/>
      <c r="E810" s="7"/>
      <c r="F810" s="43"/>
    </row>
    <row r="811" spans="1:6" ht="12.75">
      <c r="A811" s="6"/>
      <c r="B811" s="6"/>
      <c r="C811" s="6"/>
      <c r="D811" s="7"/>
      <c r="E811" s="7"/>
      <c r="F811" s="43"/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Rafal</dc:creator>
  <cp:keywords/>
  <dc:description/>
  <cp:lastModifiedBy>UG Lubicz</cp:lastModifiedBy>
  <cp:lastPrinted>2009-08-20T12:21:01Z</cp:lastPrinted>
  <dcterms:created xsi:type="dcterms:W3CDTF">2003-07-14T12:29:50Z</dcterms:created>
  <dcterms:modified xsi:type="dcterms:W3CDTF">2010-03-23T07:10:51Z</dcterms:modified>
  <cp:category/>
  <cp:version/>
  <cp:contentType/>
  <cp:contentStatus/>
</cp:coreProperties>
</file>