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V kw. 2009r." sheetId="1" r:id="rId1"/>
  </sheets>
  <definedNames>
    <definedName name="_xlnm.Print_Area" localSheetId="0">'IV kw. 2009r.'!$A$3:$O$202</definedName>
    <definedName name="_xlnm.Print_Titles" localSheetId="0">'IV kw. 2009r.'!$3:$12</definedName>
  </definedNames>
  <calcPr fullCalcOnLoad="1"/>
</workbook>
</file>

<file path=xl/sharedStrings.xml><?xml version="1.0" encoding="utf-8"?>
<sst xmlns="http://schemas.openxmlformats.org/spreadsheetml/2006/main" count="601" uniqueCount="174">
  <si>
    <t>działu</t>
  </si>
  <si>
    <t>Symbol</t>
  </si>
  <si>
    <t>Nazwa</t>
  </si>
  <si>
    <t>§</t>
  </si>
  <si>
    <t>plan roczny</t>
  </si>
  <si>
    <t xml:space="preserve">otrzymane </t>
  </si>
  <si>
    <t>%</t>
  </si>
  <si>
    <t>innych jst</t>
  </si>
  <si>
    <t>Rb 28 S</t>
  </si>
  <si>
    <t>sprawozd. wg</t>
  </si>
  <si>
    <t xml:space="preserve">dotacja </t>
  </si>
  <si>
    <t>celowa z</t>
  </si>
  <si>
    <t>budżetu</t>
  </si>
  <si>
    <t>państwa</t>
  </si>
  <si>
    <t xml:space="preserve">dotacje </t>
  </si>
  <si>
    <t>celowe z</t>
  </si>
  <si>
    <t>dochody</t>
  </si>
  <si>
    <t>własne</t>
  </si>
  <si>
    <t>i pozostałe</t>
  </si>
  <si>
    <t>źródła</t>
  </si>
  <si>
    <t>Rozdział</t>
  </si>
  <si>
    <t>DOTACJE CELOWE Z BUDŻETU PAŃSTWA</t>
  </si>
  <si>
    <t>WYDATKI</t>
  </si>
  <si>
    <t>A. Dotacje celowe na zadania zlecone</t>
  </si>
  <si>
    <t>B. Dotacje celowe na zadnia własne</t>
  </si>
  <si>
    <t>Kwota</t>
  </si>
  <si>
    <t>w okresie</t>
  </si>
  <si>
    <t>750</t>
  </si>
  <si>
    <t>razem wydatki:</t>
  </si>
  <si>
    <t xml:space="preserve">Zasiłki i pomoc w naturze </t>
  </si>
  <si>
    <t>x</t>
  </si>
  <si>
    <t>Razem zadania zlecone:</t>
  </si>
  <si>
    <t>OGÓŁEM:</t>
  </si>
  <si>
    <t>C. Dotacje celowe realizow. na podst.porozumień</t>
  </si>
  <si>
    <t>Zad.adm. rządowej-Urząd Wojewódzki</t>
  </si>
  <si>
    <t>(w zł)</t>
  </si>
  <si>
    <t xml:space="preserve">w okresie </t>
  </si>
  <si>
    <t>sprawozd.</t>
  </si>
  <si>
    <t>otrzymane</t>
  </si>
  <si>
    <t>z innych</t>
  </si>
  <si>
    <t>jst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</si>
  <si>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</si>
  <si>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</si>
  <si>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</si>
  <si>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</si>
  <si>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</si>
  <si>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</si>
  <si>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</si>
  <si>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</si>
  <si>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</si>
  <si>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</si>
  <si>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Niewykorzy-</t>
  </si>
  <si>
    <t xml:space="preserve">stana kwota </t>
  </si>
  <si>
    <t xml:space="preserve">dotacji z </t>
  </si>
  <si>
    <t>budżetu p.</t>
  </si>
  <si>
    <t>(7-12)</t>
  </si>
  <si>
    <t>852</t>
  </si>
  <si>
    <t>Składki na ubezp. zdrowotne opłacane</t>
  </si>
  <si>
    <t>L.P.</t>
  </si>
  <si>
    <t>12</t>
  </si>
  <si>
    <t>Razem zadania własne:</t>
  </si>
  <si>
    <t>854</t>
  </si>
  <si>
    <t>z ubezpieczenia społecznego</t>
  </si>
  <si>
    <t>za osoby pobierające niektóre świadcz.</t>
  </si>
  <si>
    <t xml:space="preserve"> z pomocy społecznej oraz niektóre</t>
  </si>
  <si>
    <t>oraz składki na ubezpieczenia</t>
  </si>
  <si>
    <t>emerytalne i  rentowe</t>
  </si>
  <si>
    <t>Ośrodki pomocy społecznej</t>
  </si>
  <si>
    <t>Pomoc materialna dla uczniów</t>
  </si>
  <si>
    <t xml:space="preserve">Pozostała działalność  </t>
  </si>
  <si>
    <t>3110</t>
  </si>
  <si>
    <t>4040</t>
  </si>
  <si>
    <t>85214</t>
  </si>
  <si>
    <t>emerytalne i rentowe</t>
  </si>
  <si>
    <t xml:space="preserve">oraz składki na ubezpieczenia </t>
  </si>
  <si>
    <t>1</t>
  </si>
  <si>
    <t>Pozostała działalność</t>
  </si>
  <si>
    <t>(7:6)</t>
  </si>
  <si>
    <t>4170</t>
  </si>
  <si>
    <t>4300</t>
  </si>
  <si>
    <t>4430</t>
  </si>
  <si>
    <t>4210</t>
  </si>
  <si>
    <t>3020</t>
  </si>
  <si>
    <t>4350</t>
  </si>
  <si>
    <t>4410</t>
  </si>
  <si>
    <t>010</t>
  </si>
  <si>
    <t>01095</t>
  </si>
  <si>
    <t>4010</t>
  </si>
  <si>
    <t>4110</t>
  </si>
  <si>
    <t>4120</t>
  </si>
  <si>
    <t>4740</t>
  </si>
  <si>
    <t>4370</t>
  </si>
  <si>
    <t>4700</t>
  </si>
  <si>
    <t>4750</t>
  </si>
  <si>
    <t>(sfin.zwrotu części pod.akcyz.zawart.</t>
  </si>
  <si>
    <t xml:space="preserve">w cenie oleju napęd.oraz pokrycie  </t>
  </si>
  <si>
    <t>kosztow postęp.w spr. jego zwrotu)</t>
  </si>
  <si>
    <t>(dofinansowanie programu "Pomoc państwa</t>
  </si>
  <si>
    <t>w zakresie dożywiania")</t>
  </si>
  <si>
    <t>Świadczenia rodzinne, zaliczka aliment. oraz składki</t>
  </si>
  <si>
    <t>oraz skł.na ubezp.emerytalne i rentowe</t>
  </si>
  <si>
    <t>4130</t>
  </si>
  <si>
    <t>4240</t>
  </si>
  <si>
    <t>4360</t>
  </si>
  <si>
    <t>3240</t>
  </si>
  <si>
    <r>
      <t xml:space="preserve">Źródła finansowania wydatków </t>
    </r>
    <r>
      <rPr>
        <vertAlign val="superscript"/>
        <sz val="8"/>
        <rFont val="Arial CE"/>
        <family val="2"/>
      </rPr>
      <t>1)</t>
    </r>
  </si>
  <si>
    <t>4440</t>
  </si>
  <si>
    <t>(stypendia)</t>
  </si>
  <si>
    <r>
      <t xml:space="preserve">1) </t>
    </r>
    <r>
      <rPr>
        <sz val="8"/>
        <rFont val="Arial CE"/>
        <family val="2"/>
      </rPr>
      <t>wykazywać jedynie w odniesieniu do łącznych kwot wydatków w poszczególnych rozdziałach ( bez rozbicia w paragrafach )</t>
    </r>
  </si>
  <si>
    <t>4270</t>
  </si>
  <si>
    <t>4280</t>
  </si>
  <si>
    <t>4610</t>
  </si>
  <si>
    <t>4580</t>
  </si>
  <si>
    <t xml:space="preserve">świadczenia rodzinne oraz za osoby </t>
  </si>
  <si>
    <t>uczestn.w zaj.w centr.integr.społ.</t>
  </si>
  <si>
    <t>801</t>
  </si>
  <si>
    <t>80101</t>
  </si>
  <si>
    <t>80195</t>
  </si>
  <si>
    <t>Szkoły podstawowe (sfin.pom.dydakt.</t>
  </si>
  <si>
    <t>pr.rząd."Radosna szkoła")</t>
  </si>
  <si>
    <t xml:space="preserve">Pozostała działalność (sfin.prac komisji </t>
  </si>
  <si>
    <t>egzamin.d/s awansu zawod.nauczycieli)</t>
  </si>
  <si>
    <t>6060</t>
  </si>
  <si>
    <t>Usługi opiekuńcze i specj.usługi opiek.</t>
  </si>
  <si>
    <t>"Wyprawka szkolna")</t>
  </si>
  <si>
    <t xml:space="preserve">(dofin.podręczników dla uczniów </t>
  </si>
  <si>
    <t>3260</t>
  </si>
  <si>
    <t xml:space="preserve">V.   Zadania zlecone gmin oraz dofinansowane dotacjami </t>
  </si>
  <si>
    <t>01041</t>
  </si>
  <si>
    <t>Rolnictwo i łowiectwo</t>
  </si>
  <si>
    <t xml:space="preserve">(dot.z EFRROW na budowę miejsc  </t>
  </si>
  <si>
    <t>rekreacji i wypocz. w Gminie Lubicz)</t>
  </si>
  <si>
    <t>60016</t>
  </si>
  <si>
    <t>Drogi publiczne gminne</t>
  </si>
  <si>
    <t>(dot.z FOGR na dofin.powierz.utrwal.</t>
  </si>
  <si>
    <t>nawierzch.żwir.-tł. - obręb Brzezinko)</t>
  </si>
  <si>
    <t>6050</t>
  </si>
  <si>
    <t>600</t>
  </si>
  <si>
    <t>751</t>
  </si>
  <si>
    <t>Urzędy naczelnych org. władzy państw.</t>
  </si>
  <si>
    <t>kontroli i ochrony prawa</t>
  </si>
  <si>
    <t xml:space="preserve">(prowadzenie i aktualizacja stałego </t>
  </si>
  <si>
    <t>rejestru wyborców)</t>
  </si>
  <si>
    <t>Wybory do Parlamentu Europejskiego</t>
  </si>
  <si>
    <t>3030</t>
  </si>
  <si>
    <t xml:space="preserve">Szkoły podstawowe (dofin.z FRKF  </t>
  </si>
  <si>
    <t>bud. sali gimnastycznej w Grębocinie)</t>
  </si>
  <si>
    <t>853</t>
  </si>
  <si>
    <t xml:space="preserve">Państwowy Fundusz Rehab.Osób </t>
  </si>
  <si>
    <t xml:space="preserve"> -    </t>
  </si>
  <si>
    <t>Niepełnosprawnych</t>
  </si>
  <si>
    <t>(obsługa programu PFRON "Uczeń na wsi")</t>
  </si>
  <si>
    <t xml:space="preserve"> x </t>
  </si>
  <si>
    <t xml:space="preserve"> razem wydatki: </t>
  </si>
  <si>
    <t xml:space="preserve">Pozostała działalność </t>
  </si>
  <si>
    <t>w ramach POKL współfin.ze śr. EFS)</t>
  </si>
  <si>
    <t xml:space="preserve"> i zintegrowani w Gminie Lubicz" oraz </t>
  </si>
  <si>
    <t>"Klub Integracji Społecznej Nad Drwęca"</t>
  </si>
  <si>
    <t>w ramach POKL wkład krajowy)</t>
  </si>
  <si>
    <t>"Klub Integracji Społecznej Nad Drwęcą"</t>
  </si>
  <si>
    <t>4288</t>
  </si>
  <si>
    <t>4289</t>
  </si>
  <si>
    <t>4438</t>
  </si>
  <si>
    <t>4439</t>
  </si>
  <si>
    <t>(dofinansowanie projektu: "Aktywni</t>
  </si>
  <si>
    <t>921</t>
  </si>
  <si>
    <t>Domy i ośrodki kultury, świetlice i kluby</t>
  </si>
  <si>
    <t>(dot.z PFOŚiGW na dofin.kapit.rem.</t>
  </si>
  <si>
    <t>dachu świetlicy w Mierzynku)</t>
  </si>
  <si>
    <t>926</t>
  </si>
  <si>
    <t>(dof.zajęć sportowo - rekreacyjnych</t>
  </si>
  <si>
    <t>ze śr.Funduszu Zajęć Sportowo-Rekr.</t>
  </si>
  <si>
    <t>dla uczniów)</t>
  </si>
  <si>
    <t>4400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</si>
</sst>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  <numFmt numFmtId="168" formatCode="#,##0\ _z_ł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vertAlign val="superscript"/>
      <sz val="8"/>
      <name val="Arial CE"/>
      <family val="2"/>
    </font>
    <font>
      <sz val="8"/>
      <name val="Times New Roman"/>
      <family val="1"/>
    </font>
    <font>
      <b/>
      <sz val="12"/>
      <name val="Arial CE"/>
      <family val="0"/>
    </font>
    <font>
      <b/>
      <sz val="8"/>
      <color indexed="12"/>
      <name val="Arial CE"/>
      <family val="2"/>
    </font>
    <font>
      <sz val="8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41" fontId="6" fillId="0" borderId="0" xfId="0" applyNumberFormat="1" applyFont="1" applyFill="1" applyAlignment="1">
      <alignment horizontal="center"/>
    </xf>
    <xf numFmtId="41" fontId="6" fillId="0" borderId="2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center"/>
    </xf>
    <xf numFmtId="41" fontId="6" fillId="0" borderId="4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0" borderId="5" xfId="0" applyNumberFormat="1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6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43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1" fontId="6" fillId="0" borderId="7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1" fontId="6" fillId="0" borderId="3" xfId="15" applyNumberFormat="1" applyFont="1" applyFill="1" applyBorder="1" applyAlignment="1">
      <alignment horizontal="center"/>
    </xf>
    <xf numFmtId="43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1" fontId="6" fillId="0" borderId="1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6" fillId="2" borderId="6" xfId="0" applyNumberFormat="1" applyFont="1" applyFill="1" applyBorder="1" applyAlignment="1">
      <alignment horizontal="center"/>
    </xf>
    <xf numFmtId="41" fontId="6" fillId="2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3" fontId="6" fillId="0" borderId="2" xfId="0" applyNumberFormat="1" applyFont="1" applyFill="1" applyBorder="1" applyAlignment="1">
      <alignment horizontal="center"/>
    </xf>
    <xf numFmtId="43" fontId="6" fillId="0" borderId="3" xfId="0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1" fontId="6" fillId="2" borderId="4" xfId="0" applyNumberFormat="1" applyFont="1" applyFill="1" applyBorder="1" applyAlignment="1">
      <alignment horizontal="center"/>
    </xf>
    <xf numFmtId="41" fontId="6" fillId="2" borderId="2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1" fontId="6" fillId="0" borderId="10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43" fontId="6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1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1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/>
    </xf>
    <xf numFmtId="41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 wrapText="1"/>
    </xf>
    <xf numFmtId="43" fontId="3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1" fontId="3" fillId="0" borderId="3" xfId="0" applyNumberFormat="1" applyFont="1" applyFill="1" applyBorder="1" applyAlignment="1">
      <alignment horizontal="center" wrapText="1"/>
    </xf>
    <xf numFmtId="43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1" fontId="3" fillId="0" borderId="15" xfId="0" applyNumberFormat="1" applyFont="1" applyFill="1" applyBorder="1" applyAlignment="1">
      <alignment horizontal="center"/>
    </xf>
    <xf numFmtId="41" fontId="3" fillId="0" borderId="15" xfId="0" applyNumberFormat="1" applyFont="1" applyFill="1" applyBorder="1" applyAlignment="1">
      <alignment horizontal="center" wrapText="1"/>
    </xf>
    <xf numFmtId="43" fontId="3" fillId="0" borderId="15" xfId="0" applyNumberFormat="1" applyFont="1" applyFill="1" applyBorder="1" applyAlignment="1">
      <alignment horizontal="center"/>
    </xf>
    <xf numFmtId="41" fontId="3" fillId="0" borderId="1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1" fontId="3" fillId="0" borderId="7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3" fontId="6" fillId="0" borderId="7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41" fontId="6" fillId="2" borderId="6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1" fontId="6" fillId="2" borderId="5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/>
    </xf>
    <xf numFmtId="41" fontId="6" fillId="0" borderId="11" xfId="15" applyNumberFormat="1" applyFont="1" applyFill="1" applyBorder="1" applyAlignment="1">
      <alignment horizontal="center"/>
    </xf>
    <xf numFmtId="41" fontId="6" fillId="0" borderId="2" xfId="15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1" fontId="6" fillId="0" borderId="0" xfId="15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left"/>
    </xf>
    <xf numFmtId="41" fontId="3" fillId="0" borderId="1" xfId="0" applyNumberFormat="1" applyFont="1" applyFill="1" applyBorder="1" applyAlignment="1">
      <alignment horizontal="center"/>
    </xf>
    <xf numFmtId="41" fontId="3" fillId="0" borderId="1" xfId="15" applyNumberFormat="1" applyFont="1" applyFill="1" applyBorder="1" applyAlignment="1">
      <alignment horizontal="center"/>
    </xf>
    <xf numFmtId="41" fontId="3" fillId="0" borderId="3" xfId="15" applyNumberFormat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/>
    </xf>
    <xf numFmtId="41" fontId="3" fillId="0" borderId="6" xfId="15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3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41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1" fontId="4" fillId="0" borderId="6" xfId="0" applyNumberFormat="1" applyFont="1" applyFill="1" applyBorder="1" applyAlignment="1">
      <alignment horizontal="center"/>
    </xf>
    <xf numFmtId="41" fontId="4" fillId="0" borderId="8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9" fontId="4" fillId="0" borderId="8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/>
    </xf>
    <xf numFmtId="43" fontId="3" fillId="0" borderId="1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/>
    </xf>
    <xf numFmtId="43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left"/>
    </xf>
    <xf numFmtId="41" fontId="3" fillId="0" borderId="11" xfId="0" applyNumberFormat="1" applyFont="1" applyFill="1" applyBorder="1" applyAlignment="1">
      <alignment horizontal="left"/>
    </xf>
    <xf numFmtId="41" fontId="3" fillId="0" borderId="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43" fontId="3" fillId="0" borderId="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1" fontId="4" fillId="2" borderId="14" xfId="15" applyNumberFormat="1" applyFont="1" applyFill="1" applyBorder="1" applyAlignment="1">
      <alignment horizontal="center"/>
    </xf>
    <xf numFmtId="41" fontId="4" fillId="2" borderId="15" xfId="15" applyNumberFormat="1" applyFont="1" applyFill="1" applyBorder="1" applyAlignment="1">
      <alignment horizontal="center"/>
    </xf>
    <xf numFmtId="43" fontId="4" fillId="2" borderId="6" xfId="0" applyNumberFormat="1" applyFont="1" applyFill="1" applyBorder="1" applyAlignment="1">
      <alignment horizontal="center"/>
    </xf>
    <xf numFmtId="49" fontId="4" fillId="2" borderId="14" xfId="15" applyNumberFormat="1" applyFont="1" applyFill="1" applyBorder="1" applyAlignment="1">
      <alignment horizontal="center"/>
    </xf>
    <xf numFmtId="41" fontId="4" fillId="2" borderId="14" xfId="15" applyNumberFormat="1" applyFont="1" applyFill="1" applyBorder="1" applyAlignment="1">
      <alignment/>
    </xf>
    <xf numFmtId="41" fontId="4" fillId="2" borderId="6" xfId="15" applyNumberFormat="1" applyFont="1" applyFill="1" applyBorder="1" applyAlignment="1">
      <alignment horizontal="center"/>
    </xf>
    <xf numFmtId="41" fontId="4" fillId="2" borderId="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41" fontId="12" fillId="0" borderId="3" xfId="0" applyNumberFormat="1" applyFont="1" applyFill="1" applyBorder="1" applyAlignment="1">
      <alignment horizontal="center"/>
    </xf>
    <xf numFmtId="43" fontId="12" fillId="0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41" fontId="12" fillId="0" borderId="7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41" fontId="12" fillId="0" borderId="2" xfId="0" applyNumberFormat="1" applyFont="1" applyFill="1" applyBorder="1" applyAlignment="1">
      <alignment horizontal="center"/>
    </xf>
    <xf numFmtId="41" fontId="3" fillId="0" borderId="2" xfId="15" applyNumberFormat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/>
    </xf>
    <xf numFmtId="43" fontId="3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5" xfId="15" applyNumberFormat="1" applyFont="1" applyFill="1" applyBorder="1" applyAlignment="1">
      <alignment horizontal="center"/>
    </xf>
    <xf numFmtId="41" fontId="3" fillId="0" borderId="14" xfId="15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left"/>
    </xf>
    <xf numFmtId="43" fontId="3" fillId="0" borderId="9" xfId="0" applyNumberFormat="1" applyFont="1" applyFill="1" applyBorder="1" applyAlignment="1">
      <alignment horizontal="left"/>
    </xf>
    <xf numFmtId="41" fontId="3" fillId="0" borderId="8" xfId="0" applyNumberFormat="1" applyFont="1" applyFill="1" applyBorder="1" applyAlignment="1">
      <alignment horizontal="left"/>
    </xf>
    <xf numFmtId="41" fontId="3" fillId="0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3" fontId="3" fillId="0" borderId="8" xfId="0" applyNumberFormat="1" applyFont="1" applyFill="1" applyBorder="1" applyAlignment="1">
      <alignment/>
    </xf>
    <xf numFmtId="43" fontId="3" fillId="0" borderId="9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41" fontId="3" fillId="0" borderId="5" xfId="0" applyNumberFormat="1" applyFont="1" applyFill="1" applyBorder="1" applyAlignment="1">
      <alignment horizontal="center"/>
    </xf>
    <xf numFmtId="41" fontId="3" fillId="0" borderId="8" xfId="0" applyNumberFormat="1" applyFont="1" applyFill="1" applyBorder="1" applyAlignment="1">
      <alignment horizontal="center"/>
    </xf>
    <xf numFmtId="41" fontId="3" fillId="0" borderId="8" xfId="0" applyNumberFormat="1" applyFont="1" applyFill="1" applyBorder="1" applyAlignment="1">
      <alignment horizontal="left"/>
    </xf>
    <xf numFmtId="41" fontId="3" fillId="0" borderId="9" xfId="0" applyNumberFormat="1" applyFont="1" applyFill="1" applyBorder="1" applyAlignment="1">
      <alignment horizontal="left"/>
    </xf>
    <xf numFmtId="41" fontId="3" fillId="0" borderId="9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3" fontId="3" fillId="0" borderId="7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06"/>
  <sheetViews>
    <sheetView tabSelected="1" workbookViewId="0" topLeftCell="A1">
      <pane ySplit="12" topLeftCell="BM172" activePane="bottomLeft" state="frozen"/>
      <selection pane="topLeft" activeCell="A1" sqref="A1"/>
      <selection pane="bottomLeft" activeCell="D186" sqref="D186"/>
    </sheetView>
  </sheetViews>
  <sheetFormatPr defaultColWidth="9.00390625" defaultRowHeight="12.75"/>
  <cols>
    <col min="1" max="1" width="4.625" style="5" customWidth="1"/>
    <col min="2" max="2" width="5.375" style="6" customWidth="1"/>
    <col min="3" max="3" width="6.00390625" style="5" customWidth="1"/>
    <col min="4" max="4" width="28.125" style="7" customWidth="1"/>
    <col min="5" max="5" width="4.875" style="5" customWidth="1"/>
    <col min="6" max="6" width="11.00390625" style="11" customWidth="1"/>
    <col min="7" max="7" width="10.875" style="11" customWidth="1"/>
    <col min="8" max="8" width="8.625" style="22" customWidth="1"/>
    <col min="9" max="9" width="6.75390625" style="11" customWidth="1"/>
    <col min="10" max="10" width="9.75390625" style="23" customWidth="1"/>
    <col min="11" max="11" width="12.25390625" style="24" customWidth="1"/>
    <col min="12" max="12" width="11.00390625" style="25" customWidth="1"/>
    <col min="13" max="13" width="9.25390625" style="24" customWidth="1"/>
    <col min="14" max="14" width="10.625" style="24" customWidth="1"/>
    <col min="15" max="15" width="10.375" style="24" customWidth="1"/>
    <col min="16" max="16384" width="9.125" style="7" customWidth="1"/>
  </cols>
  <sheetData>
    <row r="3" spans="1:15" s="3" customFormat="1" ht="21" customHeight="1">
      <c r="A3" s="1"/>
      <c r="B3" s="2"/>
      <c r="C3" s="70"/>
      <c r="E3" s="1"/>
      <c r="F3" s="71"/>
      <c r="G3" s="223" t="s">
        <v>127</v>
      </c>
      <c r="H3" s="73"/>
      <c r="I3" s="72"/>
      <c r="J3" s="74"/>
      <c r="K3" s="72"/>
      <c r="L3" s="75"/>
      <c r="M3" s="72"/>
      <c r="N3" s="72"/>
      <c r="O3" s="11"/>
    </row>
    <row r="4" spans="1:15" s="3" customFormat="1" ht="12.75">
      <c r="A4" s="1"/>
      <c r="B4" s="2"/>
      <c r="C4" s="1"/>
      <c r="D4" s="76"/>
      <c r="E4" s="1"/>
      <c r="F4" s="77"/>
      <c r="G4" s="72"/>
      <c r="H4" s="73"/>
      <c r="I4" s="72"/>
      <c r="J4" s="74"/>
      <c r="K4" s="72"/>
      <c r="L4" s="75"/>
      <c r="M4" s="72"/>
      <c r="N4" s="72"/>
      <c r="O4" s="11"/>
    </row>
    <row r="5" spans="1:15" ht="11.25">
      <c r="A5" s="52"/>
      <c r="B5" s="23"/>
      <c r="C5" s="52"/>
      <c r="D5" s="53"/>
      <c r="E5" s="52"/>
      <c r="O5" s="71" t="s">
        <v>35</v>
      </c>
    </row>
    <row r="6" spans="1:15" ht="11.25">
      <c r="A6" s="78" t="s">
        <v>58</v>
      </c>
      <c r="B6" s="79" t="s">
        <v>1</v>
      </c>
      <c r="C6" s="270" t="s">
        <v>20</v>
      </c>
      <c r="D6" s="271"/>
      <c r="E6" s="270" t="s">
        <v>21</v>
      </c>
      <c r="F6" s="272"/>
      <c r="G6" s="272"/>
      <c r="H6" s="272"/>
      <c r="I6" s="271"/>
      <c r="J6" s="270" t="s">
        <v>22</v>
      </c>
      <c r="K6" s="271"/>
      <c r="L6" s="267" t="s">
        <v>105</v>
      </c>
      <c r="M6" s="268"/>
      <c r="N6" s="269"/>
      <c r="O6" s="80" t="s">
        <v>51</v>
      </c>
    </row>
    <row r="7" spans="1:15" ht="11.25">
      <c r="A7" s="81"/>
      <c r="B7" s="82" t="s">
        <v>0</v>
      </c>
      <c r="C7" s="83"/>
      <c r="D7" s="84"/>
      <c r="E7" s="83"/>
      <c r="F7" s="85"/>
      <c r="G7" s="85"/>
      <c r="H7" s="86"/>
      <c r="I7" s="87"/>
      <c r="J7" s="88"/>
      <c r="K7" s="89"/>
      <c r="L7" s="90"/>
      <c r="M7" s="85"/>
      <c r="N7" s="87"/>
      <c r="O7" s="91" t="s">
        <v>52</v>
      </c>
    </row>
    <row r="8" spans="1:15" ht="10.5" customHeight="1">
      <c r="A8" s="81"/>
      <c r="B8" s="92"/>
      <c r="C8" s="93" t="s">
        <v>1</v>
      </c>
      <c r="D8" s="93" t="s">
        <v>2</v>
      </c>
      <c r="E8" s="94" t="s">
        <v>3</v>
      </c>
      <c r="F8" s="80" t="s">
        <v>4</v>
      </c>
      <c r="G8" s="95" t="s">
        <v>5</v>
      </c>
      <c r="H8" s="96" t="s">
        <v>6</v>
      </c>
      <c r="I8" s="95" t="s">
        <v>38</v>
      </c>
      <c r="J8" s="97" t="s">
        <v>3</v>
      </c>
      <c r="K8" s="98" t="s">
        <v>25</v>
      </c>
      <c r="L8" s="80" t="s">
        <v>10</v>
      </c>
      <c r="M8" s="80" t="s">
        <v>14</v>
      </c>
      <c r="N8" s="80" t="s">
        <v>16</v>
      </c>
      <c r="O8" s="91" t="s">
        <v>53</v>
      </c>
    </row>
    <row r="9" spans="1:15" ht="12.75" customHeight="1">
      <c r="A9" s="81"/>
      <c r="B9" s="92"/>
      <c r="C9" s="99"/>
      <c r="D9" s="100"/>
      <c r="E9" s="99"/>
      <c r="F9" s="91"/>
      <c r="G9" s="101" t="s">
        <v>36</v>
      </c>
      <c r="H9" s="102" t="s">
        <v>77</v>
      </c>
      <c r="I9" s="101" t="s">
        <v>39</v>
      </c>
      <c r="J9" s="92"/>
      <c r="K9" s="103" t="s">
        <v>26</v>
      </c>
      <c r="L9" s="91" t="s">
        <v>11</v>
      </c>
      <c r="M9" s="91" t="s">
        <v>15</v>
      </c>
      <c r="N9" s="91" t="s">
        <v>17</v>
      </c>
      <c r="O9" s="91" t="s">
        <v>54</v>
      </c>
    </row>
    <row r="10" spans="1:15" ht="11.25">
      <c r="A10" s="81"/>
      <c r="B10" s="92"/>
      <c r="C10" s="99"/>
      <c r="D10" s="100"/>
      <c r="E10" s="99"/>
      <c r="F10" s="91"/>
      <c r="G10" s="101" t="s">
        <v>37</v>
      </c>
      <c r="H10" s="102"/>
      <c r="I10" s="101" t="s">
        <v>40</v>
      </c>
      <c r="J10" s="92"/>
      <c r="K10" s="104" t="s">
        <v>9</v>
      </c>
      <c r="L10" s="91" t="s">
        <v>12</v>
      </c>
      <c r="M10" s="91" t="s">
        <v>7</v>
      </c>
      <c r="N10" s="91" t="s">
        <v>18</v>
      </c>
      <c r="O10" s="91" t="s">
        <v>55</v>
      </c>
    </row>
    <row r="11" spans="1:15" ht="11.25">
      <c r="A11" s="83"/>
      <c r="B11" s="105"/>
      <c r="C11" s="106"/>
      <c r="D11" s="107"/>
      <c r="E11" s="106"/>
      <c r="F11" s="108"/>
      <c r="G11" s="109"/>
      <c r="H11" s="110"/>
      <c r="I11" s="109"/>
      <c r="J11" s="105"/>
      <c r="K11" s="111" t="s">
        <v>8</v>
      </c>
      <c r="L11" s="108" t="s">
        <v>13</v>
      </c>
      <c r="M11" s="108"/>
      <c r="N11" s="108" t="s">
        <v>19</v>
      </c>
      <c r="O11" s="108"/>
    </row>
    <row r="12" spans="1:15" s="5" customFormat="1" ht="11.25">
      <c r="A12" s="106">
        <v>1</v>
      </c>
      <c r="B12" s="88" t="s">
        <v>41</v>
      </c>
      <c r="C12" s="112" t="s">
        <v>42</v>
      </c>
      <c r="D12" s="113" t="s">
        <v>43</v>
      </c>
      <c r="E12" s="112" t="s">
        <v>44</v>
      </c>
      <c r="F12" s="114" t="s">
        <v>45</v>
      </c>
      <c r="G12" s="115" t="s">
        <v>46</v>
      </c>
      <c r="H12" s="116" t="s">
        <v>47</v>
      </c>
      <c r="I12" s="115" t="s">
        <v>48</v>
      </c>
      <c r="J12" s="113" t="s">
        <v>49</v>
      </c>
      <c r="K12" s="112" t="s">
        <v>50</v>
      </c>
      <c r="L12" s="114" t="s">
        <v>59</v>
      </c>
      <c r="M12" s="117">
        <v>13</v>
      </c>
      <c r="N12" s="118">
        <v>14</v>
      </c>
      <c r="O12" s="117">
        <v>15</v>
      </c>
    </row>
    <row r="13" spans="1:15" ht="12.75" customHeight="1">
      <c r="A13" s="261" t="s">
        <v>23</v>
      </c>
      <c r="B13" s="262"/>
      <c r="C13" s="262"/>
      <c r="D13" s="263"/>
      <c r="E13" s="119"/>
      <c r="F13" s="56"/>
      <c r="G13" s="51"/>
      <c r="H13" s="50"/>
      <c r="I13" s="51"/>
      <c r="J13" s="57"/>
      <c r="K13" s="58"/>
      <c r="L13" s="59"/>
      <c r="M13" s="56"/>
      <c r="N13" s="60"/>
      <c r="O13" s="56"/>
    </row>
    <row r="14" spans="1:15" s="3" customFormat="1" ht="11.25">
      <c r="A14" s="61"/>
      <c r="B14" s="61"/>
      <c r="C14" s="61"/>
      <c r="D14" s="61"/>
      <c r="E14" s="61"/>
      <c r="F14" s="61"/>
      <c r="G14" s="14"/>
      <c r="H14" s="55"/>
      <c r="I14" s="14"/>
      <c r="J14" s="26"/>
      <c r="K14" s="14"/>
      <c r="L14" s="27"/>
      <c r="M14" s="14"/>
      <c r="N14" s="12"/>
      <c r="O14" s="62"/>
    </row>
    <row r="15" spans="1:15" s="3" customFormat="1" ht="11.25">
      <c r="A15" s="124">
        <v>1</v>
      </c>
      <c r="B15" s="121" t="s">
        <v>85</v>
      </c>
      <c r="C15" s="122" t="s">
        <v>86</v>
      </c>
      <c r="D15" s="120" t="s">
        <v>76</v>
      </c>
      <c r="E15" s="120">
        <v>2010</v>
      </c>
      <c r="F15" s="123">
        <v>181032</v>
      </c>
      <c r="G15" s="126">
        <v>181030.52</v>
      </c>
      <c r="H15" s="102">
        <f>G15/F15*100</f>
        <v>99.99918246497856</v>
      </c>
      <c r="I15" s="15"/>
      <c r="J15" s="29"/>
      <c r="K15" s="15"/>
      <c r="L15" s="13"/>
      <c r="M15" s="15"/>
      <c r="N15" s="13"/>
      <c r="O15" s="30"/>
    </row>
    <row r="16" spans="1:15" s="3" customFormat="1" ht="11.25">
      <c r="A16" s="120"/>
      <c r="B16" s="120"/>
      <c r="C16" s="120"/>
      <c r="D16" s="120" t="s">
        <v>94</v>
      </c>
      <c r="E16" s="43"/>
      <c r="F16" s="120"/>
      <c r="G16" s="125"/>
      <c r="H16" s="28"/>
      <c r="I16" s="17"/>
      <c r="J16" s="121" t="s">
        <v>79</v>
      </c>
      <c r="K16" s="126">
        <v>3549.61</v>
      </c>
      <c r="L16" s="91" t="s">
        <v>30</v>
      </c>
      <c r="M16" s="126" t="s">
        <v>30</v>
      </c>
      <c r="N16" s="91" t="s">
        <v>30</v>
      </c>
      <c r="O16" s="125" t="s">
        <v>30</v>
      </c>
    </row>
    <row r="17" spans="1:15" s="3" customFormat="1" ht="11.25">
      <c r="A17" s="120"/>
      <c r="B17" s="120"/>
      <c r="C17" s="120"/>
      <c r="D17" s="120" t="s">
        <v>95</v>
      </c>
      <c r="E17" s="43"/>
      <c r="F17" s="43"/>
      <c r="G17" s="30"/>
      <c r="H17" s="28"/>
      <c r="I17" s="17"/>
      <c r="J17" s="121" t="s">
        <v>80</v>
      </c>
      <c r="K17" s="126">
        <v>177480.91</v>
      </c>
      <c r="L17" s="91" t="s">
        <v>30</v>
      </c>
      <c r="M17" s="126" t="s">
        <v>30</v>
      </c>
      <c r="N17" s="91" t="s">
        <v>30</v>
      </c>
      <c r="O17" s="125" t="s">
        <v>30</v>
      </c>
    </row>
    <row r="18" spans="1:15" s="3" customFormat="1" ht="11.25">
      <c r="A18" s="120"/>
      <c r="B18" s="120"/>
      <c r="C18" s="120"/>
      <c r="D18" s="3" t="s">
        <v>96</v>
      </c>
      <c r="E18" s="43"/>
      <c r="F18" s="43"/>
      <c r="G18" s="30"/>
      <c r="H18" s="28"/>
      <c r="I18" s="17"/>
      <c r="J18" s="29"/>
      <c r="K18" s="15"/>
      <c r="L18" s="63"/>
      <c r="M18" s="15"/>
      <c r="N18" s="13"/>
      <c r="O18" s="30"/>
    </row>
    <row r="19" spans="1:15" s="3" customFormat="1" ht="11.25">
      <c r="A19" s="45"/>
      <c r="B19" s="45"/>
      <c r="C19" s="45"/>
      <c r="D19" s="45"/>
      <c r="E19" s="45"/>
      <c r="F19" s="145"/>
      <c r="G19" s="129"/>
      <c r="H19" s="257" t="s">
        <v>28</v>
      </c>
      <c r="I19" s="258"/>
      <c r="J19" s="115"/>
      <c r="K19" s="118">
        <f>SUM(K15:K18)</f>
        <v>181030.52</v>
      </c>
      <c r="L19" s="130">
        <v>181030.52</v>
      </c>
      <c r="M19" s="118">
        <v>0</v>
      </c>
      <c r="N19" s="117">
        <v>0</v>
      </c>
      <c r="O19" s="129">
        <f>G15-L19</f>
        <v>0</v>
      </c>
    </row>
    <row r="20" spans="1:15" s="3" customFormat="1" ht="11.25">
      <c r="A20" s="43"/>
      <c r="B20" s="43"/>
      <c r="C20" s="43"/>
      <c r="D20" s="43"/>
      <c r="E20" s="43"/>
      <c r="F20" s="43"/>
      <c r="G20" s="30"/>
      <c r="H20" s="28"/>
      <c r="I20" s="17"/>
      <c r="J20" s="29"/>
      <c r="K20" s="15"/>
      <c r="L20" s="63"/>
      <c r="M20" s="15"/>
      <c r="N20" s="13"/>
      <c r="O20" s="30"/>
    </row>
    <row r="21" spans="1:15" s="3" customFormat="1" ht="11.25">
      <c r="A21" s="124">
        <v>2</v>
      </c>
      <c r="B21" s="121" t="s">
        <v>27</v>
      </c>
      <c r="C21" s="124">
        <v>75011</v>
      </c>
      <c r="D21" s="120" t="s">
        <v>34</v>
      </c>
      <c r="E21" s="124">
        <v>2010</v>
      </c>
      <c r="F21" s="91">
        <v>173400</v>
      </c>
      <c r="G21" s="125">
        <v>173400</v>
      </c>
      <c r="H21" s="146">
        <f>G21/F21*100</f>
        <v>100</v>
      </c>
      <c r="I21" s="17"/>
      <c r="J21" s="121" t="s">
        <v>87</v>
      </c>
      <c r="K21" s="126">
        <v>147944.88</v>
      </c>
      <c r="L21" s="91" t="s">
        <v>30</v>
      </c>
      <c r="M21" s="126" t="s">
        <v>30</v>
      </c>
      <c r="N21" s="91" t="s">
        <v>30</v>
      </c>
      <c r="O21" s="125" t="s">
        <v>30</v>
      </c>
    </row>
    <row r="22" spans="1:15" s="3" customFormat="1" ht="11.25">
      <c r="A22" s="40"/>
      <c r="B22" s="29"/>
      <c r="C22" s="40"/>
      <c r="D22" s="43"/>
      <c r="E22" s="40"/>
      <c r="F22" s="13"/>
      <c r="G22" s="30"/>
      <c r="H22" s="28"/>
      <c r="I22" s="17"/>
      <c r="J22" s="121" t="s">
        <v>88</v>
      </c>
      <c r="K22" s="126">
        <v>21900.42</v>
      </c>
      <c r="L22" s="91" t="s">
        <v>30</v>
      </c>
      <c r="M22" s="126" t="s">
        <v>30</v>
      </c>
      <c r="N22" s="91" t="s">
        <v>30</v>
      </c>
      <c r="O22" s="125" t="s">
        <v>30</v>
      </c>
    </row>
    <row r="23" spans="1:15" s="3" customFormat="1" ht="11.25">
      <c r="A23" s="40"/>
      <c r="B23" s="29"/>
      <c r="C23" s="40"/>
      <c r="D23" s="43"/>
      <c r="E23" s="40"/>
      <c r="F23" s="13"/>
      <c r="G23" s="30"/>
      <c r="H23" s="28"/>
      <c r="I23" s="17"/>
      <c r="J23" s="121" t="s">
        <v>89</v>
      </c>
      <c r="K23" s="126">
        <v>3554.7</v>
      </c>
      <c r="L23" s="91"/>
      <c r="M23" s="126"/>
      <c r="N23" s="91"/>
      <c r="O23" s="125"/>
    </row>
    <row r="24" spans="1:15" s="3" customFormat="1" ht="11.25">
      <c r="A24" s="39"/>
      <c r="B24" s="41"/>
      <c r="C24" s="39"/>
      <c r="D24" s="45"/>
      <c r="E24" s="39"/>
      <c r="F24" s="18"/>
      <c r="G24" s="18"/>
      <c r="H24" s="257" t="s">
        <v>28</v>
      </c>
      <c r="I24" s="258"/>
      <c r="J24" s="115"/>
      <c r="K24" s="117">
        <f>SUM(K21:K23)</f>
        <v>173400</v>
      </c>
      <c r="L24" s="117">
        <v>173400</v>
      </c>
      <c r="M24" s="117">
        <v>0</v>
      </c>
      <c r="N24" s="117">
        <v>0</v>
      </c>
      <c r="O24" s="117">
        <f>G21-L24</f>
        <v>0</v>
      </c>
    </row>
    <row r="25" spans="1:15" s="3" customFormat="1" ht="11.25">
      <c r="A25" s="226"/>
      <c r="B25" s="233"/>
      <c r="C25" s="226"/>
      <c r="D25" s="234"/>
      <c r="E25" s="226"/>
      <c r="F25" s="228"/>
      <c r="G25" s="235"/>
      <c r="H25" s="236"/>
      <c r="I25" s="237"/>
      <c r="J25" s="233"/>
      <c r="K25" s="227"/>
      <c r="L25" s="228"/>
      <c r="M25" s="227"/>
      <c r="N25" s="228"/>
      <c r="O25" s="235"/>
    </row>
    <row r="26" spans="1:15" s="3" customFormat="1" ht="11.25">
      <c r="A26" s="124">
        <v>3</v>
      </c>
      <c r="B26" s="121" t="s">
        <v>138</v>
      </c>
      <c r="C26" s="124">
        <v>75101</v>
      </c>
      <c r="D26" s="120" t="s">
        <v>139</v>
      </c>
      <c r="E26" s="124">
        <v>2010</v>
      </c>
      <c r="F26" s="91">
        <v>2710</v>
      </c>
      <c r="G26" s="125">
        <v>2710</v>
      </c>
      <c r="H26" s="146">
        <f>G26/F26*100</f>
        <v>100</v>
      </c>
      <c r="I26" s="91"/>
      <c r="J26" s="121"/>
      <c r="K26" s="126"/>
      <c r="L26" s="91"/>
      <c r="M26" s="126"/>
      <c r="N26" s="91"/>
      <c r="O26" s="125"/>
    </row>
    <row r="27" spans="1:15" s="3" customFormat="1" ht="11.25">
      <c r="A27" s="124"/>
      <c r="B27" s="121"/>
      <c r="C27" s="124"/>
      <c r="D27" s="120" t="s">
        <v>140</v>
      </c>
      <c r="E27" s="124"/>
      <c r="F27" s="91"/>
      <c r="G27" s="125"/>
      <c r="H27" s="146"/>
      <c r="I27" s="91"/>
      <c r="J27" s="121" t="s">
        <v>87</v>
      </c>
      <c r="K27" s="126">
        <v>2304</v>
      </c>
      <c r="L27" s="91" t="s">
        <v>30</v>
      </c>
      <c r="M27" s="126" t="s">
        <v>30</v>
      </c>
      <c r="N27" s="91" t="s">
        <v>30</v>
      </c>
      <c r="O27" s="125" t="s">
        <v>30</v>
      </c>
    </row>
    <row r="28" spans="1:15" s="3" customFormat="1" ht="11.25">
      <c r="A28" s="124"/>
      <c r="B28" s="121"/>
      <c r="C28" s="124"/>
      <c r="D28" s="120" t="s">
        <v>141</v>
      </c>
      <c r="E28" s="124"/>
      <c r="F28" s="91"/>
      <c r="G28" s="125"/>
      <c r="H28" s="146"/>
      <c r="I28" s="91"/>
      <c r="J28" s="121" t="s">
        <v>88</v>
      </c>
      <c r="K28" s="126">
        <v>350</v>
      </c>
      <c r="L28" s="91" t="s">
        <v>30</v>
      </c>
      <c r="M28" s="126" t="s">
        <v>30</v>
      </c>
      <c r="N28" s="91" t="s">
        <v>30</v>
      </c>
      <c r="O28" s="125" t="s">
        <v>30</v>
      </c>
    </row>
    <row r="29" spans="1:15" s="3" customFormat="1" ht="11.25">
      <c r="A29" s="124"/>
      <c r="B29" s="121"/>
      <c r="C29" s="124"/>
      <c r="D29" s="120" t="s">
        <v>142</v>
      </c>
      <c r="E29" s="124"/>
      <c r="F29" s="91"/>
      <c r="G29" s="125"/>
      <c r="H29" s="146"/>
      <c r="I29" s="108"/>
      <c r="J29" s="121" t="s">
        <v>89</v>
      </c>
      <c r="K29" s="126">
        <v>56</v>
      </c>
      <c r="L29" s="91" t="s">
        <v>30</v>
      </c>
      <c r="M29" s="126" t="s">
        <v>30</v>
      </c>
      <c r="N29" s="91" t="s">
        <v>30</v>
      </c>
      <c r="O29" s="125" t="s">
        <v>30</v>
      </c>
    </row>
    <row r="30" spans="1:15" s="3" customFormat="1" ht="11.25">
      <c r="A30" s="166"/>
      <c r="B30" s="115"/>
      <c r="C30" s="166"/>
      <c r="D30" s="145"/>
      <c r="E30" s="166"/>
      <c r="F30" s="117"/>
      <c r="G30" s="117"/>
      <c r="H30" s="257" t="s">
        <v>28</v>
      </c>
      <c r="I30" s="258"/>
      <c r="J30" s="115"/>
      <c r="K30" s="117">
        <f>SUM(K27:K29)</f>
        <v>2710</v>
      </c>
      <c r="L30" s="117">
        <v>2710</v>
      </c>
      <c r="M30" s="117">
        <v>0</v>
      </c>
      <c r="N30" s="117">
        <v>0</v>
      </c>
      <c r="O30" s="117">
        <f>G26-L30</f>
        <v>0</v>
      </c>
    </row>
    <row r="31" spans="1:15" s="3" customFormat="1" ht="11.25">
      <c r="A31" s="124"/>
      <c r="B31" s="121"/>
      <c r="C31" s="124"/>
      <c r="D31" s="120"/>
      <c r="E31" s="124"/>
      <c r="F31" s="151"/>
      <c r="G31" s="80"/>
      <c r="H31" s="146"/>
      <c r="I31" s="151"/>
      <c r="J31" s="121"/>
      <c r="K31" s="126"/>
      <c r="L31" s="91"/>
      <c r="M31" s="126"/>
      <c r="N31" s="91"/>
      <c r="O31" s="125"/>
    </row>
    <row r="32" spans="1:15" s="3" customFormat="1" ht="11.25">
      <c r="A32" s="124">
        <v>4</v>
      </c>
      <c r="B32" s="147" t="s">
        <v>138</v>
      </c>
      <c r="C32" s="148">
        <v>75113</v>
      </c>
      <c r="D32" s="120" t="s">
        <v>143</v>
      </c>
      <c r="E32" s="124">
        <v>2010</v>
      </c>
      <c r="F32" s="126">
        <v>24037</v>
      </c>
      <c r="G32" s="91">
        <v>24037</v>
      </c>
      <c r="H32" s="146">
        <f>G32/F32*100</f>
        <v>100</v>
      </c>
      <c r="I32" s="151"/>
      <c r="J32" s="121"/>
      <c r="K32" s="126"/>
      <c r="L32" s="151"/>
      <c r="M32" s="151"/>
      <c r="N32" s="151"/>
      <c r="O32" s="91"/>
    </row>
    <row r="33" spans="1:15" s="3" customFormat="1" ht="11.25">
      <c r="A33" s="124"/>
      <c r="B33" s="147"/>
      <c r="C33" s="148"/>
      <c r="D33" s="120"/>
      <c r="E33" s="124"/>
      <c r="F33" s="126"/>
      <c r="G33" s="91"/>
      <c r="H33" s="146"/>
      <c r="I33" s="151"/>
      <c r="J33" s="121" t="s">
        <v>144</v>
      </c>
      <c r="K33" s="126">
        <v>10890</v>
      </c>
      <c r="L33" s="151" t="s">
        <v>30</v>
      </c>
      <c r="M33" s="151" t="s">
        <v>30</v>
      </c>
      <c r="N33" s="151" t="s">
        <v>30</v>
      </c>
      <c r="O33" s="91" t="s">
        <v>30</v>
      </c>
    </row>
    <row r="34" spans="1:15" s="3" customFormat="1" ht="11.25">
      <c r="A34" s="124"/>
      <c r="B34" s="147"/>
      <c r="C34" s="148"/>
      <c r="D34" s="120"/>
      <c r="E34" s="124"/>
      <c r="F34" s="126"/>
      <c r="G34" s="91"/>
      <c r="H34" s="146"/>
      <c r="I34" s="151"/>
      <c r="J34" s="121" t="s">
        <v>88</v>
      </c>
      <c r="K34" s="126">
        <v>532.88</v>
      </c>
      <c r="L34" s="151" t="s">
        <v>30</v>
      </c>
      <c r="M34" s="151" t="s">
        <v>30</v>
      </c>
      <c r="N34" s="151" t="s">
        <v>30</v>
      </c>
      <c r="O34" s="91" t="s">
        <v>30</v>
      </c>
    </row>
    <row r="35" spans="1:15" s="3" customFormat="1" ht="11.25">
      <c r="A35" s="124"/>
      <c r="B35" s="147"/>
      <c r="C35" s="148"/>
      <c r="D35" s="120"/>
      <c r="E35" s="124"/>
      <c r="F35" s="126"/>
      <c r="G35" s="91"/>
      <c r="H35" s="146"/>
      <c r="I35" s="151"/>
      <c r="J35" s="121" t="s">
        <v>89</v>
      </c>
      <c r="K35" s="126">
        <v>79.12</v>
      </c>
      <c r="L35" s="151" t="s">
        <v>30</v>
      </c>
      <c r="M35" s="151" t="s">
        <v>30</v>
      </c>
      <c r="N35" s="151" t="s">
        <v>30</v>
      </c>
      <c r="O35" s="91" t="s">
        <v>30</v>
      </c>
    </row>
    <row r="36" spans="1:15" s="3" customFormat="1" ht="11.25">
      <c r="A36" s="124"/>
      <c r="B36" s="147"/>
      <c r="C36" s="148"/>
      <c r="D36" s="120"/>
      <c r="E36" s="124"/>
      <c r="F36" s="126"/>
      <c r="G36" s="91"/>
      <c r="H36" s="146"/>
      <c r="I36" s="151"/>
      <c r="J36" s="121" t="s">
        <v>78</v>
      </c>
      <c r="K36" s="126">
        <v>6464</v>
      </c>
      <c r="L36" s="151" t="s">
        <v>30</v>
      </c>
      <c r="M36" s="151" t="s">
        <v>30</v>
      </c>
      <c r="N36" s="151" t="s">
        <v>30</v>
      </c>
      <c r="O36" s="91" t="s">
        <v>30</v>
      </c>
    </row>
    <row r="37" spans="1:15" s="3" customFormat="1" ht="11.25">
      <c r="A37" s="124"/>
      <c r="B37" s="147"/>
      <c r="C37" s="148"/>
      <c r="D37" s="120"/>
      <c r="E37" s="124"/>
      <c r="F37" s="126"/>
      <c r="G37" s="91"/>
      <c r="H37" s="146"/>
      <c r="I37" s="151"/>
      <c r="J37" s="121" t="s">
        <v>81</v>
      </c>
      <c r="K37" s="126">
        <v>3341.04</v>
      </c>
      <c r="L37" s="151" t="s">
        <v>30</v>
      </c>
      <c r="M37" s="151" t="s">
        <v>30</v>
      </c>
      <c r="N37" s="151" t="s">
        <v>30</v>
      </c>
      <c r="O37" s="91" t="s">
        <v>30</v>
      </c>
    </row>
    <row r="38" spans="1:15" s="3" customFormat="1" ht="11.25">
      <c r="A38" s="124"/>
      <c r="B38" s="147"/>
      <c r="C38" s="148"/>
      <c r="D38" s="120"/>
      <c r="E38" s="124"/>
      <c r="F38" s="126"/>
      <c r="G38" s="91"/>
      <c r="H38" s="146"/>
      <c r="I38" s="151"/>
      <c r="J38" s="121" t="s">
        <v>79</v>
      </c>
      <c r="K38" s="126">
        <v>304.6</v>
      </c>
      <c r="L38" s="151" t="s">
        <v>30</v>
      </c>
      <c r="M38" s="151" t="s">
        <v>30</v>
      </c>
      <c r="N38" s="151" t="s">
        <v>30</v>
      </c>
      <c r="O38" s="91" t="s">
        <v>30</v>
      </c>
    </row>
    <row r="39" spans="1:15" s="3" customFormat="1" ht="11.25">
      <c r="A39" s="124"/>
      <c r="B39" s="147"/>
      <c r="C39" s="148"/>
      <c r="D39" s="120"/>
      <c r="E39" s="124"/>
      <c r="F39" s="126"/>
      <c r="G39" s="91"/>
      <c r="H39" s="146"/>
      <c r="I39" s="151"/>
      <c r="J39" s="121" t="s">
        <v>84</v>
      </c>
      <c r="K39" s="126">
        <v>2368.1</v>
      </c>
      <c r="L39" s="151" t="s">
        <v>30</v>
      </c>
      <c r="M39" s="151" t="s">
        <v>30</v>
      </c>
      <c r="N39" s="151" t="s">
        <v>30</v>
      </c>
      <c r="O39" s="91" t="s">
        <v>30</v>
      </c>
    </row>
    <row r="40" spans="1:15" s="3" customFormat="1" ht="11.25">
      <c r="A40" s="166"/>
      <c r="B40" s="115"/>
      <c r="C40" s="166"/>
      <c r="D40" s="145"/>
      <c r="E40" s="166"/>
      <c r="F40" s="117"/>
      <c r="G40" s="117"/>
      <c r="H40" s="257" t="s">
        <v>28</v>
      </c>
      <c r="I40" s="258"/>
      <c r="J40" s="115"/>
      <c r="K40" s="117">
        <f>SUM(K33:K39)</f>
        <v>23979.739999999998</v>
      </c>
      <c r="L40" s="117">
        <v>23979.74</v>
      </c>
      <c r="M40" s="117">
        <v>0</v>
      </c>
      <c r="N40" s="117">
        <v>0</v>
      </c>
      <c r="O40" s="117">
        <f>G32-L40</f>
        <v>57.2599999999984</v>
      </c>
    </row>
    <row r="41" spans="1:15" s="3" customFormat="1" ht="11.25">
      <c r="A41" s="40"/>
      <c r="B41" s="31"/>
      <c r="C41" s="64"/>
      <c r="D41" s="43"/>
      <c r="E41" s="40"/>
      <c r="F41" s="15"/>
      <c r="G41" s="13"/>
      <c r="H41" s="28"/>
      <c r="I41" s="17"/>
      <c r="J41" s="29"/>
      <c r="K41" s="15"/>
      <c r="L41" s="17"/>
      <c r="M41" s="17"/>
      <c r="N41" s="17"/>
      <c r="O41" s="13"/>
    </row>
    <row r="42" spans="1:15" s="3" customFormat="1" ht="11.25">
      <c r="A42" s="124">
        <v>5</v>
      </c>
      <c r="B42" s="147" t="s">
        <v>56</v>
      </c>
      <c r="C42" s="148">
        <v>85212</v>
      </c>
      <c r="D42" s="120" t="s">
        <v>99</v>
      </c>
      <c r="E42" s="124">
        <v>2010</v>
      </c>
      <c r="F42" s="126">
        <v>4612000</v>
      </c>
      <c r="G42" s="91">
        <v>4612000</v>
      </c>
      <c r="H42" s="156">
        <f>G42/F42*100</f>
        <v>100</v>
      </c>
      <c r="I42" s="13"/>
      <c r="J42" s="29"/>
      <c r="K42" s="15"/>
      <c r="L42" s="17"/>
      <c r="M42" s="32"/>
      <c r="N42" s="42"/>
      <c r="O42" s="32"/>
    </row>
    <row r="43" spans="1:15" s="3" customFormat="1" ht="11.25">
      <c r="A43" s="124"/>
      <c r="B43" s="147"/>
      <c r="C43" s="148"/>
      <c r="D43" s="120" t="s">
        <v>100</v>
      </c>
      <c r="E43" s="124"/>
      <c r="F43" s="126"/>
      <c r="G43" s="13"/>
      <c r="H43" s="55"/>
      <c r="I43" s="15"/>
      <c r="J43" s="121">
        <v>3110</v>
      </c>
      <c r="K43" s="126">
        <v>4434801.14</v>
      </c>
      <c r="L43" s="151" t="s">
        <v>30</v>
      </c>
      <c r="M43" s="152" t="s">
        <v>30</v>
      </c>
      <c r="N43" s="152" t="s">
        <v>30</v>
      </c>
      <c r="O43" s="153" t="s">
        <v>30</v>
      </c>
    </row>
    <row r="44" spans="1:15" s="3" customFormat="1" ht="11.25">
      <c r="A44" s="124"/>
      <c r="B44" s="147"/>
      <c r="C44" s="148"/>
      <c r="D44" s="120" t="s">
        <v>62</v>
      </c>
      <c r="E44" s="149"/>
      <c r="F44" s="126"/>
      <c r="G44" s="13"/>
      <c r="H44" s="55"/>
      <c r="I44" s="15"/>
      <c r="J44" s="121">
        <v>4010</v>
      </c>
      <c r="K44" s="126">
        <v>117699.08</v>
      </c>
      <c r="L44" s="151" t="s">
        <v>30</v>
      </c>
      <c r="M44" s="152" t="s">
        <v>30</v>
      </c>
      <c r="N44" s="152" t="s">
        <v>30</v>
      </c>
      <c r="O44" s="153" t="s">
        <v>30</v>
      </c>
    </row>
    <row r="45" spans="1:15" s="3" customFormat="1" ht="11.25">
      <c r="A45" s="124"/>
      <c r="B45" s="147"/>
      <c r="C45" s="148"/>
      <c r="D45" s="120"/>
      <c r="E45" s="149"/>
      <c r="F45" s="126"/>
      <c r="G45" s="13"/>
      <c r="H45" s="55"/>
      <c r="I45" s="15"/>
      <c r="J45" s="121" t="s">
        <v>71</v>
      </c>
      <c r="K45" s="126">
        <v>8698.2</v>
      </c>
      <c r="L45" s="151" t="s">
        <v>30</v>
      </c>
      <c r="M45" s="152" t="s">
        <v>30</v>
      </c>
      <c r="N45" s="152" t="s">
        <v>30</v>
      </c>
      <c r="O45" s="153" t="s">
        <v>30</v>
      </c>
    </row>
    <row r="46" spans="1:15" s="3" customFormat="1" ht="11.25">
      <c r="A46" s="124"/>
      <c r="B46" s="147"/>
      <c r="C46" s="148"/>
      <c r="D46" s="120"/>
      <c r="E46" s="149"/>
      <c r="F46" s="126"/>
      <c r="G46" s="13"/>
      <c r="H46" s="55"/>
      <c r="I46" s="15"/>
      <c r="J46" s="121">
        <v>4110</v>
      </c>
      <c r="K46" s="126">
        <v>61503.19</v>
      </c>
      <c r="L46" s="151" t="s">
        <v>30</v>
      </c>
      <c r="M46" s="152" t="s">
        <v>30</v>
      </c>
      <c r="N46" s="152" t="s">
        <v>30</v>
      </c>
      <c r="O46" s="153" t="s">
        <v>30</v>
      </c>
    </row>
    <row r="47" spans="1:15" s="3" customFormat="1" ht="11.25">
      <c r="A47" s="40"/>
      <c r="B47" s="31"/>
      <c r="C47" s="64"/>
      <c r="D47" s="43"/>
      <c r="E47" s="65"/>
      <c r="F47" s="15"/>
      <c r="G47" s="13"/>
      <c r="H47" s="55"/>
      <c r="I47" s="15"/>
      <c r="J47" s="121">
        <v>4120</v>
      </c>
      <c r="K47" s="126">
        <v>2948.72</v>
      </c>
      <c r="L47" s="151" t="s">
        <v>30</v>
      </c>
      <c r="M47" s="152" t="s">
        <v>30</v>
      </c>
      <c r="N47" s="152" t="s">
        <v>30</v>
      </c>
      <c r="O47" s="153" t="s">
        <v>30</v>
      </c>
    </row>
    <row r="48" spans="1:15" s="3" customFormat="1" ht="11.25">
      <c r="A48" s="40"/>
      <c r="B48" s="31"/>
      <c r="C48" s="64"/>
      <c r="D48" s="43"/>
      <c r="E48" s="65"/>
      <c r="F48" s="15"/>
      <c r="G48" s="13"/>
      <c r="H48" s="55"/>
      <c r="I48" s="15"/>
      <c r="J48" s="121" t="s">
        <v>81</v>
      </c>
      <c r="K48" s="126">
        <v>893</v>
      </c>
      <c r="L48" s="151" t="s">
        <v>30</v>
      </c>
      <c r="M48" s="152" t="s">
        <v>30</v>
      </c>
      <c r="N48" s="152" t="s">
        <v>30</v>
      </c>
      <c r="O48" s="153" t="s">
        <v>30</v>
      </c>
    </row>
    <row r="49" spans="1:15" s="3" customFormat="1" ht="11.25">
      <c r="A49" s="40"/>
      <c r="B49" s="31"/>
      <c r="C49" s="64"/>
      <c r="D49" s="43"/>
      <c r="E49" s="65"/>
      <c r="F49" s="15"/>
      <c r="G49" s="13"/>
      <c r="H49" s="55"/>
      <c r="I49" s="15"/>
      <c r="J49" s="121" t="s">
        <v>79</v>
      </c>
      <c r="K49" s="126">
        <v>4393</v>
      </c>
      <c r="L49" s="151" t="s">
        <v>30</v>
      </c>
      <c r="M49" s="152" t="s">
        <v>30</v>
      </c>
      <c r="N49" s="152" t="s">
        <v>30</v>
      </c>
      <c r="O49" s="153" t="s">
        <v>30</v>
      </c>
    </row>
    <row r="50" spans="1:15" s="3" customFormat="1" ht="11.25">
      <c r="A50" s="40"/>
      <c r="B50" s="31"/>
      <c r="C50" s="64"/>
      <c r="D50" s="43"/>
      <c r="E50" s="65"/>
      <c r="F50" s="15"/>
      <c r="G50" s="13"/>
      <c r="H50" s="55"/>
      <c r="I50" s="15"/>
      <c r="J50" s="121" t="s">
        <v>106</v>
      </c>
      <c r="K50" s="126">
        <v>5000.2</v>
      </c>
      <c r="L50" s="151" t="s">
        <v>30</v>
      </c>
      <c r="M50" s="152" t="s">
        <v>30</v>
      </c>
      <c r="N50" s="152" t="s">
        <v>30</v>
      </c>
      <c r="O50" s="153" t="s">
        <v>30</v>
      </c>
    </row>
    <row r="51" spans="1:15" s="3" customFormat="1" ht="11.25">
      <c r="A51" s="40"/>
      <c r="B51" s="66"/>
      <c r="C51" s="67"/>
      <c r="D51" s="43"/>
      <c r="E51" s="65"/>
      <c r="F51" s="15"/>
      <c r="G51" s="13"/>
      <c r="H51" s="102"/>
      <c r="I51" s="126"/>
      <c r="J51" s="121" t="s">
        <v>112</v>
      </c>
      <c r="K51" s="126">
        <v>2779.12</v>
      </c>
      <c r="L51" s="151" t="s">
        <v>30</v>
      </c>
      <c r="M51" s="152" t="s">
        <v>30</v>
      </c>
      <c r="N51" s="152" t="s">
        <v>30</v>
      </c>
      <c r="O51" s="153" t="s">
        <v>30</v>
      </c>
    </row>
    <row r="52" spans="1:15" s="3" customFormat="1" ht="11.25">
      <c r="A52" s="39"/>
      <c r="B52" s="38"/>
      <c r="C52" s="44"/>
      <c r="D52" s="45"/>
      <c r="E52" s="46"/>
      <c r="F52" s="16"/>
      <c r="G52" s="18"/>
      <c r="H52" s="257" t="s">
        <v>28</v>
      </c>
      <c r="I52" s="258"/>
      <c r="J52" s="154"/>
      <c r="K52" s="129">
        <v>4638715</v>
      </c>
      <c r="L52" s="117">
        <v>4608424.43</v>
      </c>
      <c r="M52" s="155">
        <v>0</v>
      </c>
      <c r="N52" s="155">
        <v>30291.22</v>
      </c>
      <c r="O52" s="155">
        <f>G42-L52</f>
        <v>3575.570000000298</v>
      </c>
    </row>
    <row r="53" spans="1:15" s="3" customFormat="1" ht="11.25">
      <c r="A53" s="40"/>
      <c r="B53" s="66"/>
      <c r="C53" s="67"/>
      <c r="D53" s="43"/>
      <c r="E53" s="65"/>
      <c r="F53" s="15"/>
      <c r="G53" s="13"/>
      <c r="H53" s="68"/>
      <c r="I53" s="54"/>
      <c r="J53" s="127"/>
      <c r="K53" s="30"/>
      <c r="L53" s="13"/>
      <c r="M53" s="32"/>
      <c r="N53" s="32"/>
      <c r="O53" s="32"/>
    </row>
    <row r="54" spans="1:15" s="3" customFormat="1" ht="11.25">
      <c r="A54" s="124">
        <v>6</v>
      </c>
      <c r="B54" s="121" t="s">
        <v>56</v>
      </c>
      <c r="C54" s="148">
        <v>85213</v>
      </c>
      <c r="D54" s="120" t="s">
        <v>57</v>
      </c>
      <c r="E54" s="124">
        <v>2010</v>
      </c>
      <c r="F54" s="126">
        <v>15564</v>
      </c>
      <c r="G54" s="91">
        <v>15564</v>
      </c>
      <c r="H54" s="156">
        <f>G54/F54*100</f>
        <v>100</v>
      </c>
      <c r="I54" s="91"/>
      <c r="J54" s="157"/>
      <c r="K54" s="13"/>
      <c r="L54" s="13"/>
      <c r="M54" s="32"/>
      <c r="N54" s="32"/>
      <c r="O54" s="32"/>
    </row>
    <row r="55" spans="1:15" s="3" customFormat="1" ht="11.25">
      <c r="A55" s="124"/>
      <c r="B55" s="147"/>
      <c r="C55" s="148"/>
      <c r="D55" s="120" t="s">
        <v>63</v>
      </c>
      <c r="E55" s="124"/>
      <c r="F55" s="126"/>
      <c r="G55" s="91"/>
      <c r="H55" s="156"/>
      <c r="I55" s="91"/>
      <c r="J55" s="157" t="s">
        <v>101</v>
      </c>
      <c r="K55" s="91">
        <v>15564</v>
      </c>
      <c r="L55" s="91" t="s">
        <v>30</v>
      </c>
      <c r="M55" s="153" t="s">
        <v>30</v>
      </c>
      <c r="N55" s="153" t="s">
        <v>30</v>
      </c>
      <c r="O55" s="153" t="s">
        <v>30</v>
      </c>
    </row>
    <row r="56" spans="1:15" s="3" customFormat="1" ht="11.25">
      <c r="A56" s="124"/>
      <c r="B56" s="147"/>
      <c r="C56" s="148"/>
      <c r="D56" s="9" t="s">
        <v>64</v>
      </c>
      <c r="E56" s="124"/>
      <c r="F56" s="126"/>
      <c r="G56" s="91"/>
      <c r="H56" s="156"/>
      <c r="I56" s="91"/>
      <c r="J56" s="157"/>
      <c r="K56" s="91"/>
      <c r="L56" s="91"/>
      <c r="M56" s="153"/>
      <c r="N56" s="153"/>
      <c r="O56" s="153"/>
    </row>
    <row r="57" spans="1:15" s="3" customFormat="1" ht="11.25">
      <c r="A57" s="124"/>
      <c r="B57" s="147"/>
      <c r="C57" s="148"/>
      <c r="D57" s="9" t="s">
        <v>113</v>
      </c>
      <c r="E57" s="124"/>
      <c r="F57" s="126"/>
      <c r="G57" s="91"/>
      <c r="H57" s="156"/>
      <c r="I57" s="91"/>
      <c r="J57" s="157"/>
      <c r="K57" s="91"/>
      <c r="L57" s="91"/>
      <c r="M57" s="153"/>
      <c r="N57" s="153"/>
      <c r="O57" s="153"/>
    </row>
    <row r="58" spans="1:15" s="3" customFormat="1" ht="11.25">
      <c r="A58" s="124"/>
      <c r="B58" s="147"/>
      <c r="C58" s="148"/>
      <c r="D58" s="9" t="s">
        <v>114</v>
      </c>
      <c r="E58" s="158"/>
      <c r="F58" s="126"/>
      <c r="G58" s="91"/>
      <c r="H58" s="156"/>
      <c r="I58" s="108"/>
      <c r="J58" s="157"/>
      <c r="K58" s="91"/>
      <c r="L58" s="91"/>
      <c r="M58" s="153"/>
      <c r="N58" s="153"/>
      <c r="O58" s="153"/>
    </row>
    <row r="59" spans="1:15" s="3" customFormat="1" ht="12.75" customHeight="1">
      <c r="A59" s="39"/>
      <c r="B59" s="47"/>
      <c r="C59" s="39"/>
      <c r="D59" s="45"/>
      <c r="E59" s="39"/>
      <c r="F59" s="16"/>
      <c r="G59" s="18"/>
      <c r="H59" s="259" t="s">
        <v>28</v>
      </c>
      <c r="I59" s="260"/>
      <c r="J59" s="41"/>
      <c r="K59" s="117">
        <f>SUM(K55)</f>
        <v>15564</v>
      </c>
      <c r="L59" s="130">
        <v>15564</v>
      </c>
      <c r="M59" s="155">
        <v>0</v>
      </c>
      <c r="N59" s="155">
        <v>0</v>
      </c>
      <c r="O59" s="155">
        <f>G54-L59</f>
        <v>0</v>
      </c>
    </row>
    <row r="60" spans="1:15" s="3" customFormat="1" ht="12.75" customHeight="1">
      <c r="A60" s="128"/>
      <c r="B60" s="26"/>
      <c r="C60" s="128"/>
      <c r="D60" s="134"/>
      <c r="E60" s="128"/>
      <c r="F60" s="14"/>
      <c r="G60" s="138"/>
      <c r="H60" s="12"/>
      <c r="I60" s="14"/>
      <c r="J60" s="139"/>
      <c r="K60" s="138"/>
      <c r="L60" s="140"/>
      <c r="M60" s="141"/>
      <c r="N60" s="141"/>
      <c r="O60" s="142"/>
    </row>
    <row r="61" spans="1:16" s="3" customFormat="1" ht="11.25">
      <c r="A61" s="124">
        <v>7</v>
      </c>
      <c r="B61" s="147" t="s">
        <v>56</v>
      </c>
      <c r="C61" s="124">
        <v>85214</v>
      </c>
      <c r="D61" s="159" t="s">
        <v>29</v>
      </c>
      <c r="E61" s="148">
        <v>2010</v>
      </c>
      <c r="F61" s="151">
        <v>115278</v>
      </c>
      <c r="G61" s="151">
        <v>115278</v>
      </c>
      <c r="H61" s="156">
        <f>G61/F61*100</f>
        <v>100</v>
      </c>
      <c r="I61" s="151"/>
      <c r="J61" s="147"/>
      <c r="K61" s="151"/>
      <c r="L61" s="160"/>
      <c r="M61" s="151"/>
      <c r="N61" s="151"/>
      <c r="O61" s="91"/>
      <c r="P61" s="8"/>
    </row>
    <row r="62" spans="1:15" s="3" customFormat="1" ht="11.25">
      <c r="A62" s="124"/>
      <c r="B62" s="147"/>
      <c r="C62" s="124"/>
      <c r="D62" s="159" t="s">
        <v>65</v>
      </c>
      <c r="E62" s="124"/>
      <c r="F62" s="126"/>
      <c r="G62" s="91"/>
      <c r="H62" s="156"/>
      <c r="I62" s="91"/>
      <c r="J62" s="161" t="s">
        <v>70</v>
      </c>
      <c r="K62" s="91">
        <v>115277.61</v>
      </c>
      <c r="L62" s="126" t="s">
        <v>30</v>
      </c>
      <c r="M62" s="91" t="s">
        <v>30</v>
      </c>
      <c r="N62" s="126" t="s">
        <v>30</v>
      </c>
      <c r="O62" s="91" t="s">
        <v>30</v>
      </c>
    </row>
    <row r="63" spans="1:15" s="3" customFormat="1" ht="11.25">
      <c r="A63" s="124"/>
      <c r="B63" s="147"/>
      <c r="C63" s="124"/>
      <c r="D63" s="159" t="s">
        <v>66</v>
      </c>
      <c r="E63" s="124"/>
      <c r="F63" s="126"/>
      <c r="G63" s="91"/>
      <c r="H63" s="156"/>
      <c r="I63" s="91"/>
      <c r="J63" s="161"/>
      <c r="K63" s="91"/>
      <c r="L63" s="126"/>
      <c r="M63" s="91"/>
      <c r="N63" s="126"/>
      <c r="O63" s="91"/>
    </row>
    <row r="64" spans="1:15" s="3" customFormat="1" ht="11.25">
      <c r="A64" s="158"/>
      <c r="B64" s="162"/>
      <c r="C64" s="158"/>
      <c r="D64" s="163"/>
      <c r="E64" s="158"/>
      <c r="F64" s="85"/>
      <c r="G64" s="108"/>
      <c r="H64" s="164"/>
      <c r="I64" s="108"/>
      <c r="J64" s="165"/>
      <c r="K64" s="108"/>
      <c r="L64" s="85"/>
      <c r="M64" s="108"/>
      <c r="N64" s="85"/>
      <c r="O64" s="108"/>
    </row>
    <row r="65" spans="1:15" s="3" customFormat="1" ht="12.75" customHeight="1">
      <c r="A65" s="166"/>
      <c r="B65" s="115"/>
      <c r="C65" s="166"/>
      <c r="D65" s="167"/>
      <c r="E65" s="166"/>
      <c r="F65" s="118"/>
      <c r="G65" s="168"/>
      <c r="H65" s="259" t="s">
        <v>28</v>
      </c>
      <c r="I65" s="260"/>
      <c r="J65" s="115"/>
      <c r="K65" s="129">
        <f>SUM(K62:K64)</f>
        <v>115277.61</v>
      </c>
      <c r="L65" s="129">
        <v>115277.61</v>
      </c>
      <c r="M65" s="168">
        <v>0</v>
      </c>
      <c r="N65" s="168">
        <v>0</v>
      </c>
      <c r="O65" s="117">
        <f>G61-L65</f>
        <v>0.3899999999994179</v>
      </c>
    </row>
    <row r="66" spans="1:15" s="3" customFormat="1" ht="12.75" customHeight="1">
      <c r="A66" s="197"/>
      <c r="B66" s="198"/>
      <c r="C66" s="194"/>
      <c r="D66" s="205"/>
      <c r="E66" s="197"/>
      <c r="F66" s="199"/>
      <c r="G66" s="199"/>
      <c r="H66" s="202"/>
      <c r="I66" s="201"/>
      <c r="J66" s="203"/>
      <c r="K66" s="80"/>
      <c r="L66" s="199"/>
      <c r="M66" s="199"/>
      <c r="N66" s="151"/>
      <c r="O66" s="80"/>
    </row>
    <row r="67" spans="1:15" s="3" customFormat="1" ht="12.75" customHeight="1">
      <c r="A67" s="124">
        <v>8</v>
      </c>
      <c r="B67" s="121" t="s">
        <v>56</v>
      </c>
      <c r="C67" s="194">
        <v>85228</v>
      </c>
      <c r="D67" s="120" t="s">
        <v>123</v>
      </c>
      <c r="E67" s="148">
        <v>2010</v>
      </c>
      <c r="F67" s="151">
        <v>2825</v>
      </c>
      <c r="G67" s="151">
        <v>2825</v>
      </c>
      <c r="H67" s="156">
        <f>G67/F67*100</f>
        <v>100</v>
      </c>
      <c r="I67" s="204"/>
      <c r="J67" s="147"/>
      <c r="K67" s="91"/>
      <c r="L67" s="126"/>
      <c r="M67" s="151"/>
      <c r="N67" s="91"/>
      <c r="O67" s="91"/>
    </row>
    <row r="68" spans="1:15" s="3" customFormat="1" ht="12.75" customHeight="1">
      <c r="A68" s="124"/>
      <c r="B68" s="121"/>
      <c r="C68" s="194"/>
      <c r="D68" s="120"/>
      <c r="E68" s="148"/>
      <c r="F68" s="151"/>
      <c r="G68" s="151"/>
      <c r="H68" s="204"/>
      <c r="I68" s="200"/>
      <c r="J68" s="147" t="s">
        <v>88</v>
      </c>
      <c r="K68" s="91">
        <v>374.6</v>
      </c>
      <c r="L68" s="126" t="s">
        <v>30</v>
      </c>
      <c r="M68" s="151" t="s">
        <v>30</v>
      </c>
      <c r="N68" s="91" t="s">
        <v>30</v>
      </c>
      <c r="O68" s="91" t="s">
        <v>30</v>
      </c>
    </row>
    <row r="69" spans="1:15" s="3" customFormat="1" ht="12.75" customHeight="1">
      <c r="A69" s="124"/>
      <c r="B69" s="121"/>
      <c r="C69" s="194"/>
      <c r="D69" s="120"/>
      <c r="E69" s="148"/>
      <c r="F69" s="151"/>
      <c r="G69" s="151"/>
      <c r="H69" s="204"/>
      <c r="I69" s="200"/>
      <c r="J69" s="147" t="s">
        <v>78</v>
      </c>
      <c r="K69" s="91">
        <v>2450</v>
      </c>
      <c r="L69" s="126" t="s">
        <v>30</v>
      </c>
      <c r="M69" s="151" t="s">
        <v>30</v>
      </c>
      <c r="N69" s="91" t="s">
        <v>30</v>
      </c>
      <c r="O69" s="91" t="s">
        <v>30</v>
      </c>
    </row>
    <row r="70" spans="1:15" s="3" customFormat="1" ht="12.75" customHeight="1">
      <c r="A70" s="124"/>
      <c r="B70" s="121"/>
      <c r="C70" s="194"/>
      <c r="D70" s="120"/>
      <c r="E70" s="148"/>
      <c r="F70" s="151"/>
      <c r="G70" s="151"/>
      <c r="H70" s="204"/>
      <c r="I70" s="200"/>
      <c r="J70" s="147"/>
      <c r="K70" s="91"/>
      <c r="L70" s="126"/>
      <c r="M70" s="151"/>
      <c r="N70" s="91"/>
      <c r="O70" s="91"/>
    </row>
    <row r="71" spans="1:15" s="3" customFormat="1" ht="12.75" customHeight="1">
      <c r="A71" s="166"/>
      <c r="B71" s="115"/>
      <c r="C71" s="166"/>
      <c r="D71" s="167"/>
      <c r="E71" s="166"/>
      <c r="F71" s="118"/>
      <c r="G71" s="168"/>
      <c r="H71" s="259" t="s">
        <v>28</v>
      </c>
      <c r="I71" s="260"/>
      <c r="J71" s="115"/>
      <c r="K71" s="129">
        <f>SUM(K68:K70)</f>
        <v>2824.6</v>
      </c>
      <c r="L71" s="129">
        <v>2824.6</v>
      </c>
      <c r="M71" s="168">
        <v>0</v>
      </c>
      <c r="N71" s="168">
        <v>0</v>
      </c>
      <c r="O71" s="117">
        <f>G67-L71</f>
        <v>0.40000000000009095</v>
      </c>
    </row>
    <row r="72" spans="1:15" s="3" customFormat="1" ht="12.75" customHeight="1">
      <c r="A72" s="242" t="s">
        <v>31</v>
      </c>
      <c r="B72" s="243"/>
      <c r="C72" s="243"/>
      <c r="D72" s="244"/>
      <c r="E72" s="169"/>
      <c r="F72" s="170">
        <f>SUM(F67+F61+F54+F42+F32+F26+F21+F15)</f>
        <v>5126846</v>
      </c>
      <c r="G72" s="170">
        <f>SUM(G67+G61+G54+G42+G32+G26+G21+G15)</f>
        <v>5126844.52</v>
      </c>
      <c r="H72" s="196">
        <f>G72/F72*100</f>
        <v>99.9999711323492</v>
      </c>
      <c r="I72" s="171"/>
      <c r="J72" s="172"/>
      <c r="K72" s="170">
        <v>5153503</v>
      </c>
      <c r="L72" s="170">
        <v>5123212</v>
      </c>
      <c r="M72" s="170">
        <f>SUM(M65+M59+M52+M30+M19)</f>
        <v>0</v>
      </c>
      <c r="N72" s="170">
        <f>SUM(N71+N65+N59+N52+N30+N19)</f>
        <v>30291.22</v>
      </c>
      <c r="O72" s="170">
        <v>3633</v>
      </c>
    </row>
    <row r="73" spans="1:15" s="3" customFormat="1" ht="12.75" customHeight="1">
      <c r="A73" s="264" t="s">
        <v>24</v>
      </c>
      <c r="B73" s="265"/>
      <c r="C73" s="265"/>
      <c r="D73" s="266"/>
      <c r="E73" s="143"/>
      <c r="F73" s="51"/>
      <c r="G73" s="135"/>
      <c r="H73" s="50"/>
      <c r="I73" s="135"/>
      <c r="J73" s="136"/>
      <c r="K73" s="135"/>
      <c r="L73" s="137"/>
      <c r="M73" s="135"/>
      <c r="N73" s="51"/>
      <c r="O73" s="135"/>
    </row>
    <row r="74" spans="1:15" s="3" customFormat="1" ht="12.75" customHeight="1">
      <c r="A74" s="173"/>
      <c r="B74" s="182"/>
      <c r="C74" s="224"/>
      <c r="D74" s="225"/>
      <c r="E74" s="226"/>
      <c r="F74" s="227"/>
      <c r="G74" s="228"/>
      <c r="H74" s="229"/>
      <c r="I74" s="228"/>
      <c r="J74" s="230"/>
      <c r="K74" s="228"/>
      <c r="L74" s="231"/>
      <c r="M74" s="228"/>
      <c r="N74" s="227"/>
      <c r="O74" s="228"/>
    </row>
    <row r="75" spans="1:15" s="3" customFormat="1" ht="12.75" customHeight="1">
      <c r="A75" s="82" t="s">
        <v>75</v>
      </c>
      <c r="B75" s="92" t="s">
        <v>85</v>
      </c>
      <c r="C75" s="183" t="s">
        <v>128</v>
      </c>
      <c r="D75" s="281" t="s">
        <v>129</v>
      </c>
      <c r="E75" s="99">
        <v>6648</v>
      </c>
      <c r="F75" s="190">
        <v>374968</v>
      </c>
      <c r="G75" s="103">
        <v>0</v>
      </c>
      <c r="H75" s="192">
        <f>G75/F75*100</f>
        <v>0</v>
      </c>
      <c r="I75" s="103"/>
      <c r="J75" s="190">
        <v>0</v>
      </c>
      <c r="K75" s="103">
        <v>0</v>
      </c>
      <c r="L75" s="193">
        <v>0</v>
      </c>
      <c r="M75" s="103">
        <v>0</v>
      </c>
      <c r="N75" s="190">
        <v>0</v>
      </c>
      <c r="O75" s="103">
        <v>0</v>
      </c>
    </row>
    <row r="76" spans="1:15" s="3" customFormat="1" ht="12.75" customHeight="1">
      <c r="A76" s="82"/>
      <c r="B76" s="92"/>
      <c r="C76" s="183"/>
      <c r="D76" s="281" t="s">
        <v>130</v>
      </c>
      <c r="E76" s="99"/>
      <c r="F76" s="190"/>
      <c r="G76" s="103"/>
      <c r="H76" s="192"/>
      <c r="I76" s="103"/>
      <c r="J76" s="183"/>
      <c r="K76" s="103"/>
      <c r="L76" s="193"/>
      <c r="M76" s="103"/>
      <c r="N76" s="190"/>
      <c r="O76" s="103"/>
    </row>
    <row r="77" spans="1:15" s="3" customFormat="1" ht="12.75" customHeight="1">
      <c r="A77" s="82"/>
      <c r="B77" s="92"/>
      <c r="C77" s="183"/>
      <c r="D77" s="281" t="s">
        <v>131</v>
      </c>
      <c r="E77" s="99"/>
      <c r="F77" s="190"/>
      <c r="G77" s="103"/>
      <c r="H77" s="192"/>
      <c r="I77" s="103"/>
      <c r="J77" s="183"/>
      <c r="K77" s="103"/>
      <c r="L77" s="193"/>
      <c r="M77" s="103"/>
      <c r="N77" s="190"/>
      <c r="O77" s="103"/>
    </row>
    <row r="78" spans="1:15" s="3" customFormat="1" ht="12.75" customHeight="1">
      <c r="A78" s="232"/>
      <c r="B78" s="112"/>
      <c r="C78" s="282"/>
      <c r="D78" s="283"/>
      <c r="E78" s="282"/>
      <c r="F78" s="284"/>
      <c r="G78" s="285"/>
      <c r="H78" s="286" t="s">
        <v>28</v>
      </c>
      <c r="I78" s="287"/>
      <c r="J78" s="112"/>
      <c r="K78" s="288">
        <f>SUM(K75:K77)</f>
        <v>0</v>
      </c>
      <c r="L78" s="288">
        <v>0</v>
      </c>
      <c r="M78" s="285">
        <v>0</v>
      </c>
      <c r="N78" s="285">
        <v>0</v>
      </c>
      <c r="O78" s="289">
        <f>G74-L78</f>
        <v>0</v>
      </c>
    </row>
    <row r="79" spans="1:15" s="3" customFormat="1" ht="12.75" customHeight="1">
      <c r="A79" s="82"/>
      <c r="B79" s="92"/>
      <c r="C79" s="183"/>
      <c r="D79" s="92"/>
      <c r="E79" s="99"/>
      <c r="F79" s="190"/>
      <c r="G79" s="103"/>
      <c r="H79" s="192"/>
      <c r="I79" s="103"/>
      <c r="J79" s="183"/>
      <c r="K79" s="103"/>
      <c r="L79" s="193"/>
      <c r="M79" s="103"/>
      <c r="N79" s="190"/>
      <c r="O79" s="103"/>
    </row>
    <row r="80" spans="1:15" s="3" customFormat="1" ht="12.75" customHeight="1">
      <c r="A80" s="82" t="s">
        <v>41</v>
      </c>
      <c r="B80" s="92" t="s">
        <v>137</v>
      </c>
      <c r="C80" s="183" t="s">
        <v>132</v>
      </c>
      <c r="D80" s="191" t="s">
        <v>133</v>
      </c>
      <c r="E80" s="99">
        <v>6260</v>
      </c>
      <c r="F80" s="190">
        <v>47200</v>
      </c>
      <c r="G80" s="103">
        <v>47200</v>
      </c>
      <c r="H80" s="192">
        <f>G80/F80*100</f>
        <v>100</v>
      </c>
      <c r="I80" s="103"/>
      <c r="J80" s="183"/>
      <c r="K80" s="103"/>
      <c r="L80" s="193"/>
      <c r="M80" s="103"/>
      <c r="N80" s="190"/>
      <c r="O80" s="103"/>
    </row>
    <row r="81" spans="1:15" s="3" customFormat="1" ht="12.75" customHeight="1">
      <c r="A81" s="82"/>
      <c r="B81" s="92"/>
      <c r="C81" s="183"/>
      <c r="D81" s="191" t="s">
        <v>134</v>
      </c>
      <c r="E81" s="99"/>
      <c r="F81" s="190"/>
      <c r="G81" s="103"/>
      <c r="H81" s="192"/>
      <c r="I81" s="103"/>
      <c r="J81" s="183" t="s">
        <v>136</v>
      </c>
      <c r="K81" s="103">
        <v>47200</v>
      </c>
      <c r="L81" s="190" t="s">
        <v>30</v>
      </c>
      <c r="M81" s="103" t="s">
        <v>30</v>
      </c>
      <c r="N81" s="190" t="s">
        <v>30</v>
      </c>
      <c r="O81" s="103" t="s">
        <v>30</v>
      </c>
    </row>
    <row r="82" spans="1:15" s="3" customFormat="1" ht="12.75" customHeight="1">
      <c r="A82" s="82"/>
      <c r="B82" s="92"/>
      <c r="C82" s="183"/>
      <c r="D82" s="191" t="s">
        <v>135</v>
      </c>
      <c r="E82" s="99"/>
      <c r="F82" s="190"/>
      <c r="G82" s="103"/>
      <c r="H82" s="192"/>
      <c r="I82" s="103"/>
      <c r="J82" s="183"/>
      <c r="K82" s="103"/>
      <c r="L82" s="193"/>
      <c r="M82" s="103"/>
      <c r="N82" s="190"/>
      <c r="O82" s="103"/>
    </row>
    <row r="83" spans="1:15" s="3" customFormat="1" ht="12.75" customHeight="1">
      <c r="A83" s="232"/>
      <c r="B83" s="112"/>
      <c r="C83" s="282"/>
      <c r="D83" s="283"/>
      <c r="E83" s="282"/>
      <c r="F83" s="284"/>
      <c r="G83" s="285"/>
      <c r="H83" s="286" t="s">
        <v>28</v>
      </c>
      <c r="I83" s="287"/>
      <c r="J83" s="112"/>
      <c r="K83" s="288">
        <f>SUM(K80:K82)</f>
        <v>47200</v>
      </c>
      <c r="L83" s="288">
        <v>47200</v>
      </c>
      <c r="M83" s="285">
        <v>0</v>
      </c>
      <c r="N83" s="285">
        <v>0</v>
      </c>
      <c r="O83" s="289">
        <f>G80-L83</f>
        <v>0</v>
      </c>
    </row>
    <row r="84" spans="1:15" s="3" customFormat="1" ht="12.75" customHeight="1">
      <c r="A84" s="82"/>
      <c r="B84" s="92"/>
      <c r="C84" s="183"/>
      <c r="D84" s="92"/>
      <c r="E84" s="99"/>
      <c r="F84" s="190"/>
      <c r="G84" s="103"/>
      <c r="H84" s="192"/>
      <c r="I84" s="103"/>
      <c r="J84" s="183"/>
      <c r="K84" s="103"/>
      <c r="L84" s="193"/>
      <c r="M84" s="103"/>
      <c r="N84" s="190"/>
      <c r="O84" s="103"/>
    </row>
    <row r="85" spans="1:15" s="3" customFormat="1" ht="12.75" customHeight="1">
      <c r="A85" s="82" t="s">
        <v>42</v>
      </c>
      <c r="B85" s="92" t="s">
        <v>115</v>
      </c>
      <c r="C85" s="183" t="s">
        <v>116</v>
      </c>
      <c r="D85" s="191" t="s">
        <v>118</v>
      </c>
      <c r="E85" s="99">
        <v>2030</v>
      </c>
      <c r="F85" s="190">
        <v>39622</v>
      </c>
      <c r="G85" s="103">
        <v>39622</v>
      </c>
      <c r="H85" s="192">
        <f>G85/F85*100</f>
        <v>100</v>
      </c>
      <c r="I85" s="103"/>
      <c r="J85" s="183"/>
      <c r="K85" s="103"/>
      <c r="L85" s="193"/>
      <c r="M85" s="103"/>
      <c r="N85" s="190"/>
      <c r="O85" s="103"/>
    </row>
    <row r="86" spans="1:15" s="3" customFormat="1" ht="12.75" customHeight="1">
      <c r="A86" s="290"/>
      <c r="B86" s="291"/>
      <c r="C86" s="183"/>
      <c r="D86" s="191" t="s">
        <v>119</v>
      </c>
      <c r="E86" s="99"/>
      <c r="F86" s="190"/>
      <c r="G86" s="103"/>
      <c r="H86" s="192"/>
      <c r="I86" s="103"/>
      <c r="J86" s="183" t="s">
        <v>102</v>
      </c>
      <c r="K86" s="103">
        <v>37511.65</v>
      </c>
      <c r="L86" s="190" t="s">
        <v>30</v>
      </c>
      <c r="M86" s="103" t="s">
        <v>30</v>
      </c>
      <c r="N86" s="190" t="s">
        <v>30</v>
      </c>
      <c r="O86" s="103" t="s">
        <v>30</v>
      </c>
    </row>
    <row r="87" spans="1:15" s="3" customFormat="1" ht="12.75" customHeight="1">
      <c r="A87" s="290"/>
      <c r="B87" s="291"/>
      <c r="C87" s="183"/>
      <c r="D87" s="92"/>
      <c r="E87" s="99"/>
      <c r="F87" s="190"/>
      <c r="G87" s="103"/>
      <c r="H87" s="192"/>
      <c r="I87" s="103"/>
      <c r="J87" s="183"/>
      <c r="K87" s="103"/>
      <c r="L87" s="193"/>
      <c r="M87" s="103"/>
      <c r="N87" s="190"/>
      <c r="O87" s="103"/>
    </row>
    <row r="88" spans="1:15" s="3" customFormat="1" ht="12.75" customHeight="1">
      <c r="A88" s="282"/>
      <c r="B88" s="112"/>
      <c r="C88" s="282"/>
      <c r="D88" s="283"/>
      <c r="E88" s="282"/>
      <c r="F88" s="284"/>
      <c r="G88" s="285"/>
      <c r="H88" s="286" t="s">
        <v>28</v>
      </c>
      <c r="I88" s="287"/>
      <c r="J88" s="112"/>
      <c r="K88" s="288">
        <f>SUM(K85:K87)</f>
        <v>37511.65</v>
      </c>
      <c r="L88" s="288">
        <v>37511.65</v>
      </c>
      <c r="M88" s="289">
        <v>0</v>
      </c>
      <c r="N88" s="284">
        <v>0</v>
      </c>
      <c r="O88" s="289">
        <f>G85-L88</f>
        <v>2110.3499999999985</v>
      </c>
    </row>
    <row r="89" spans="1:15" s="3" customFormat="1" ht="12.75" customHeight="1">
      <c r="A89" s="290"/>
      <c r="B89" s="291"/>
      <c r="C89" s="292"/>
      <c r="D89" s="291"/>
      <c r="E89" s="99"/>
      <c r="F89" s="190"/>
      <c r="G89" s="103"/>
      <c r="H89" s="192"/>
      <c r="I89" s="103"/>
      <c r="J89" s="183"/>
      <c r="K89" s="103"/>
      <c r="L89" s="193"/>
      <c r="M89" s="103"/>
      <c r="N89" s="190"/>
      <c r="O89" s="103"/>
    </row>
    <row r="90" spans="1:15" s="3" customFormat="1" ht="12.75" customHeight="1">
      <c r="A90" s="82" t="s">
        <v>43</v>
      </c>
      <c r="B90" s="92" t="s">
        <v>115</v>
      </c>
      <c r="C90" s="183" t="s">
        <v>116</v>
      </c>
      <c r="D90" s="191" t="s">
        <v>145</v>
      </c>
      <c r="E90" s="99">
        <v>6260</v>
      </c>
      <c r="F90" s="190">
        <v>690000</v>
      </c>
      <c r="G90" s="103">
        <v>523754.8</v>
      </c>
      <c r="H90" s="192">
        <f>G90/F90*100</f>
        <v>75.90649275362318</v>
      </c>
      <c r="I90" s="103"/>
      <c r="J90" s="183"/>
      <c r="K90" s="103"/>
      <c r="L90" s="193"/>
      <c r="M90" s="103"/>
      <c r="N90" s="190"/>
      <c r="O90" s="103"/>
    </row>
    <row r="91" spans="1:15" s="3" customFormat="1" ht="12.75" customHeight="1">
      <c r="A91" s="82"/>
      <c r="B91" s="92"/>
      <c r="C91" s="183"/>
      <c r="D91" s="191" t="s">
        <v>146</v>
      </c>
      <c r="E91" s="99"/>
      <c r="F91" s="190"/>
      <c r="G91" s="103"/>
      <c r="H91" s="192"/>
      <c r="I91" s="103"/>
      <c r="J91" s="183" t="s">
        <v>136</v>
      </c>
      <c r="K91" s="103">
        <v>2219345.25</v>
      </c>
      <c r="L91" s="193"/>
      <c r="M91" s="103"/>
      <c r="N91" s="190"/>
      <c r="O91" s="103"/>
    </row>
    <row r="92" spans="1:15" s="3" customFormat="1" ht="12.75" customHeight="1">
      <c r="A92" s="282"/>
      <c r="B92" s="112"/>
      <c r="C92" s="282"/>
      <c r="D92" s="283"/>
      <c r="E92" s="282"/>
      <c r="F92" s="284"/>
      <c r="G92" s="285"/>
      <c r="H92" s="286" t="s">
        <v>28</v>
      </c>
      <c r="I92" s="287"/>
      <c r="J92" s="112"/>
      <c r="K92" s="288">
        <f>SUM(K89:K91)</f>
        <v>2219345.25</v>
      </c>
      <c r="L92" s="288">
        <v>523754.8</v>
      </c>
      <c r="M92" s="289">
        <v>0</v>
      </c>
      <c r="N92" s="284">
        <v>1695590.45</v>
      </c>
      <c r="O92" s="289">
        <f>G90-L92</f>
        <v>0</v>
      </c>
    </row>
    <row r="93" spans="1:15" s="3" customFormat="1" ht="12.75" customHeight="1">
      <c r="A93" s="82"/>
      <c r="B93" s="92"/>
      <c r="C93" s="183"/>
      <c r="D93" s="92"/>
      <c r="E93" s="99"/>
      <c r="F93" s="190"/>
      <c r="G93" s="103"/>
      <c r="H93" s="192"/>
      <c r="I93" s="103"/>
      <c r="J93" s="183"/>
      <c r="K93" s="103"/>
      <c r="L93" s="193"/>
      <c r="M93" s="103"/>
      <c r="N93" s="190"/>
      <c r="O93" s="103"/>
    </row>
    <row r="94" spans="1:15" s="3" customFormat="1" ht="12.75" customHeight="1">
      <c r="A94" s="82" t="s">
        <v>44</v>
      </c>
      <c r="B94" s="92" t="s">
        <v>115</v>
      </c>
      <c r="C94" s="183" t="s">
        <v>117</v>
      </c>
      <c r="D94" s="191" t="s">
        <v>120</v>
      </c>
      <c r="E94" s="99">
        <v>2030</v>
      </c>
      <c r="F94" s="190">
        <v>264</v>
      </c>
      <c r="G94" s="103">
        <v>264</v>
      </c>
      <c r="H94" s="192">
        <f>G94/F94*100</f>
        <v>100</v>
      </c>
      <c r="I94" s="103"/>
      <c r="J94" s="183"/>
      <c r="K94" s="103"/>
      <c r="L94" s="193"/>
      <c r="M94" s="103"/>
      <c r="N94" s="190"/>
      <c r="O94" s="103"/>
    </row>
    <row r="95" spans="1:15" s="3" customFormat="1" ht="12.75" customHeight="1">
      <c r="A95" s="82"/>
      <c r="B95" s="92"/>
      <c r="C95" s="183"/>
      <c r="D95" s="191" t="s">
        <v>121</v>
      </c>
      <c r="E95" s="99"/>
      <c r="F95" s="190"/>
      <c r="G95" s="103"/>
      <c r="H95" s="192"/>
      <c r="I95" s="103"/>
      <c r="J95" s="183" t="s">
        <v>78</v>
      </c>
      <c r="K95" s="103">
        <v>264</v>
      </c>
      <c r="L95" s="190" t="s">
        <v>30</v>
      </c>
      <c r="M95" s="103" t="s">
        <v>30</v>
      </c>
      <c r="N95" s="190" t="s">
        <v>30</v>
      </c>
      <c r="O95" s="103" t="s">
        <v>30</v>
      </c>
    </row>
    <row r="96" spans="1:15" s="3" customFormat="1" ht="12.75" customHeight="1">
      <c r="A96" s="82"/>
      <c r="B96" s="92"/>
      <c r="C96" s="183"/>
      <c r="D96" s="92"/>
      <c r="E96" s="99"/>
      <c r="F96" s="190"/>
      <c r="G96" s="103"/>
      <c r="H96" s="192"/>
      <c r="I96" s="103"/>
      <c r="J96" s="183"/>
      <c r="K96" s="103"/>
      <c r="L96" s="193"/>
      <c r="M96" s="103"/>
      <c r="N96" s="190"/>
      <c r="O96" s="103"/>
    </row>
    <row r="97" spans="1:15" s="3" customFormat="1" ht="12.75" customHeight="1">
      <c r="A97" s="166"/>
      <c r="B97" s="115"/>
      <c r="C97" s="166"/>
      <c r="D97" s="167"/>
      <c r="E97" s="166"/>
      <c r="F97" s="118"/>
      <c r="G97" s="168"/>
      <c r="H97" s="259" t="s">
        <v>28</v>
      </c>
      <c r="I97" s="260"/>
      <c r="J97" s="115"/>
      <c r="K97" s="129">
        <f>SUM(K94:K96)</f>
        <v>264</v>
      </c>
      <c r="L97" s="129">
        <v>264</v>
      </c>
      <c r="M97" s="117">
        <v>0</v>
      </c>
      <c r="N97" s="118">
        <v>0</v>
      </c>
      <c r="O97" s="117">
        <f>G94-L97</f>
        <v>0</v>
      </c>
    </row>
    <row r="98" spans="1:15" s="3" customFormat="1" ht="12.75" customHeight="1">
      <c r="A98" s="82"/>
      <c r="B98" s="92"/>
      <c r="C98" s="183"/>
      <c r="D98" s="92"/>
      <c r="E98" s="184"/>
      <c r="F98" s="185"/>
      <c r="G98" s="186"/>
      <c r="H98" s="187"/>
      <c r="I98" s="186"/>
      <c r="J98" s="188"/>
      <c r="K98" s="186"/>
      <c r="L98" s="189"/>
      <c r="M98" s="186"/>
      <c r="N98" s="185"/>
      <c r="O98" s="186"/>
    </row>
    <row r="99" spans="1:15" s="3" customFormat="1" ht="12.75" customHeight="1">
      <c r="A99" s="124">
        <v>6</v>
      </c>
      <c r="B99" s="121" t="s">
        <v>56</v>
      </c>
      <c r="C99" s="148">
        <v>85213</v>
      </c>
      <c r="D99" s="219" t="s">
        <v>57</v>
      </c>
      <c r="E99" s="124">
        <v>2030</v>
      </c>
      <c r="F99" s="126">
        <v>9730</v>
      </c>
      <c r="G99" s="91">
        <v>9730</v>
      </c>
      <c r="H99" s="156">
        <f>G99/F99*100</f>
        <v>100</v>
      </c>
      <c r="I99" s="91"/>
      <c r="J99" s="157"/>
      <c r="K99" s="13"/>
      <c r="L99" s="13"/>
      <c r="M99" s="32"/>
      <c r="N99" s="32"/>
      <c r="O99" s="32"/>
    </row>
    <row r="100" spans="1:15" s="3" customFormat="1" ht="12.75" customHeight="1">
      <c r="A100" s="124"/>
      <c r="B100" s="147"/>
      <c r="C100" s="148"/>
      <c r="D100" s="219" t="s">
        <v>63</v>
      </c>
      <c r="E100" s="124"/>
      <c r="F100" s="126"/>
      <c r="G100" s="91"/>
      <c r="H100" s="156"/>
      <c r="I100" s="91"/>
      <c r="J100" s="157" t="s">
        <v>101</v>
      </c>
      <c r="K100" s="91">
        <v>9680.33</v>
      </c>
      <c r="L100" s="91" t="s">
        <v>30</v>
      </c>
      <c r="M100" s="153" t="s">
        <v>30</v>
      </c>
      <c r="N100" s="153" t="s">
        <v>30</v>
      </c>
      <c r="O100" s="153" t="s">
        <v>30</v>
      </c>
    </row>
    <row r="101" spans="1:15" s="3" customFormat="1" ht="12.75" customHeight="1">
      <c r="A101" s="124"/>
      <c r="B101" s="147"/>
      <c r="C101" s="148"/>
      <c r="D101" s="220" t="s">
        <v>64</v>
      </c>
      <c r="E101" s="124"/>
      <c r="F101" s="126"/>
      <c r="G101" s="91"/>
      <c r="H101" s="156"/>
      <c r="I101" s="91"/>
      <c r="J101" s="157"/>
      <c r="K101" s="91"/>
      <c r="L101" s="91"/>
      <c r="M101" s="153"/>
      <c r="N101" s="153"/>
      <c r="O101" s="153"/>
    </row>
    <row r="102" spans="1:15" s="3" customFormat="1" ht="12.75" customHeight="1">
      <c r="A102" s="124"/>
      <c r="B102" s="147"/>
      <c r="C102" s="148"/>
      <c r="D102" s="220" t="s">
        <v>113</v>
      </c>
      <c r="E102" s="124"/>
      <c r="F102" s="126"/>
      <c r="G102" s="91"/>
      <c r="H102" s="156"/>
      <c r="I102" s="91"/>
      <c r="J102" s="157"/>
      <c r="K102" s="91"/>
      <c r="L102" s="91"/>
      <c r="M102" s="153"/>
      <c r="N102" s="153"/>
      <c r="O102" s="153"/>
    </row>
    <row r="103" spans="1:15" s="3" customFormat="1" ht="12.75" customHeight="1">
      <c r="A103" s="124"/>
      <c r="B103" s="147"/>
      <c r="C103" s="148"/>
      <c r="D103" s="220" t="s">
        <v>114</v>
      </c>
      <c r="E103" s="158"/>
      <c r="F103" s="126"/>
      <c r="G103" s="91"/>
      <c r="H103" s="156"/>
      <c r="I103" s="108"/>
      <c r="J103" s="157"/>
      <c r="K103" s="91"/>
      <c r="L103" s="91"/>
      <c r="M103" s="153"/>
      <c r="N103" s="153"/>
      <c r="O103" s="153"/>
    </row>
    <row r="104" spans="1:15" s="3" customFormat="1" ht="12.75" customHeight="1">
      <c r="A104" s="39"/>
      <c r="B104" s="47"/>
      <c r="C104" s="39"/>
      <c r="D104" s="45"/>
      <c r="E104" s="39"/>
      <c r="F104" s="16"/>
      <c r="G104" s="18"/>
      <c r="H104" s="259" t="s">
        <v>28</v>
      </c>
      <c r="I104" s="260"/>
      <c r="J104" s="41"/>
      <c r="K104" s="117">
        <f>SUM(K100)</f>
        <v>9680.33</v>
      </c>
      <c r="L104" s="130">
        <v>9680.33</v>
      </c>
      <c r="M104" s="155">
        <v>0</v>
      </c>
      <c r="N104" s="155">
        <v>0</v>
      </c>
      <c r="O104" s="155">
        <f>G99-L104</f>
        <v>49.67000000000007</v>
      </c>
    </row>
    <row r="105" spans="1:15" s="3" customFormat="1" ht="12.75" customHeight="1">
      <c r="A105" s="128"/>
      <c r="B105" s="139"/>
      <c r="C105" s="128"/>
      <c r="D105" s="61"/>
      <c r="E105" s="49"/>
      <c r="F105" s="12"/>
      <c r="G105" s="12"/>
      <c r="H105" s="54"/>
      <c r="I105" s="30"/>
      <c r="J105" s="26"/>
      <c r="K105" s="12"/>
      <c r="L105" s="27"/>
      <c r="M105" s="138"/>
      <c r="N105" s="12"/>
      <c r="O105" s="12"/>
    </row>
    <row r="106" spans="1:15" s="3" customFormat="1" ht="12.75" customHeight="1">
      <c r="A106" s="147" t="s">
        <v>46</v>
      </c>
      <c r="B106" s="121" t="s">
        <v>56</v>
      </c>
      <c r="C106" s="147" t="s">
        <v>72</v>
      </c>
      <c r="D106" s="221" t="s">
        <v>29</v>
      </c>
      <c r="E106" s="148">
        <v>2030</v>
      </c>
      <c r="F106" s="91">
        <v>185500</v>
      </c>
      <c r="G106" s="151">
        <v>175478</v>
      </c>
      <c r="H106" s="102">
        <f>G106/F106*100</f>
        <v>94.59730458221024</v>
      </c>
      <c r="I106" s="151"/>
      <c r="J106" s="147"/>
      <c r="K106" s="91"/>
      <c r="L106" s="126"/>
      <c r="M106" s="17"/>
      <c r="N106" s="17"/>
      <c r="O106" s="13"/>
    </row>
    <row r="107" spans="1:15" s="3" customFormat="1" ht="12.75" customHeight="1">
      <c r="A107" s="173"/>
      <c r="B107" s="174"/>
      <c r="C107" s="173"/>
      <c r="D107" s="221" t="s">
        <v>74</v>
      </c>
      <c r="E107" s="148"/>
      <c r="F107" s="91"/>
      <c r="G107" s="151"/>
      <c r="H107" s="102"/>
      <c r="I107" s="151"/>
      <c r="J107" s="147" t="s">
        <v>70</v>
      </c>
      <c r="K107" s="91">
        <v>354524.07</v>
      </c>
      <c r="L107" s="126" t="s">
        <v>30</v>
      </c>
      <c r="M107" s="91" t="s">
        <v>30</v>
      </c>
      <c r="N107" s="126" t="s">
        <v>30</v>
      </c>
      <c r="O107" s="91" t="s">
        <v>30</v>
      </c>
    </row>
    <row r="108" spans="1:15" s="3" customFormat="1" ht="12.75" customHeight="1">
      <c r="A108" s="175"/>
      <c r="B108" s="176"/>
      <c r="C108" s="175"/>
      <c r="D108" s="222" t="s">
        <v>73</v>
      </c>
      <c r="E108" s="148"/>
      <c r="F108" s="91"/>
      <c r="G108" s="151"/>
      <c r="H108" s="102"/>
      <c r="I108" s="151"/>
      <c r="J108" s="147"/>
      <c r="K108" s="91"/>
      <c r="L108" s="177"/>
      <c r="M108" s="91"/>
      <c r="N108" s="126"/>
      <c r="O108" s="91"/>
    </row>
    <row r="109" spans="1:15" s="3" customFormat="1" ht="12.75" customHeight="1">
      <c r="A109" s="172"/>
      <c r="B109" s="172"/>
      <c r="C109" s="178"/>
      <c r="D109" s="179"/>
      <c r="E109" s="169"/>
      <c r="F109" s="117"/>
      <c r="G109" s="168"/>
      <c r="H109" s="259" t="s">
        <v>28</v>
      </c>
      <c r="I109" s="260"/>
      <c r="J109" s="180"/>
      <c r="K109" s="117">
        <f>SUM(K106:K108)</f>
        <v>354524.07</v>
      </c>
      <c r="L109" s="181">
        <v>174620.12</v>
      </c>
      <c r="M109" s="117">
        <v>0</v>
      </c>
      <c r="N109" s="118">
        <v>179903.95</v>
      </c>
      <c r="O109" s="117">
        <f>G106-L109</f>
        <v>857.8800000000047</v>
      </c>
    </row>
    <row r="110" spans="1:15" s="3" customFormat="1" ht="12.75" customHeight="1">
      <c r="A110" s="128"/>
      <c r="B110" s="26"/>
      <c r="C110" s="247"/>
      <c r="D110" s="61"/>
      <c r="E110" s="247"/>
      <c r="F110" s="12"/>
      <c r="G110" s="138"/>
      <c r="H110" s="54"/>
      <c r="I110" s="62"/>
      <c r="J110" s="26"/>
      <c r="K110" s="12"/>
      <c r="L110" s="27"/>
      <c r="M110" s="12"/>
      <c r="N110" s="12"/>
      <c r="O110" s="12"/>
    </row>
    <row r="111" spans="1:15" s="3" customFormat="1" ht="12.75" customHeight="1">
      <c r="A111" s="124">
        <v>8</v>
      </c>
      <c r="B111" s="121" t="s">
        <v>56</v>
      </c>
      <c r="C111" s="194">
        <v>85219</v>
      </c>
      <c r="D111" s="120" t="s">
        <v>67</v>
      </c>
      <c r="E111" s="124">
        <v>2030</v>
      </c>
      <c r="F111" s="91">
        <v>191784</v>
      </c>
      <c r="G111" s="151">
        <v>191784</v>
      </c>
      <c r="H111" s="102">
        <f>G111/F111*100</f>
        <v>100</v>
      </c>
      <c r="I111" s="91"/>
      <c r="J111" s="121"/>
      <c r="K111" s="91"/>
      <c r="L111" s="63"/>
      <c r="M111" s="13"/>
      <c r="N111" s="13"/>
      <c r="O111" s="13"/>
    </row>
    <row r="112" spans="1:15" s="3" customFormat="1" ht="12.75" customHeight="1">
      <c r="A112" s="48"/>
      <c r="B112" s="48"/>
      <c r="C112" s="49"/>
      <c r="D112" s="43"/>
      <c r="E112" s="40"/>
      <c r="F112" s="91"/>
      <c r="G112" s="151"/>
      <c r="H112" s="102"/>
      <c r="I112" s="91"/>
      <c r="J112" s="121" t="s">
        <v>82</v>
      </c>
      <c r="K112" s="91">
        <v>7274.77</v>
      </c>
      <c r="L112" s="91" t="s">
        <v>30</v>
      </c>
      <c r="M112" s="91" t="s">
        <v>30</v>
      </c>
      <c r="N112" s="91" t="s">
        <v>30</v>
      </c>
      <c r="O112" s="91" t="s">
        <v>30</v>
      </c>
    </row>
    <row r="113" spans="1:16" s="3" customFormat="1" ht="11.25">
      <c r="A113" s="43"/>
      <c r="B113" s="43"/>
      <c r="C113" s="248"/>
      <c r="D113" s="43"/>
      <c r="E113" s="43"/>
      <c r="F113" s="120"/>
      <c r="G113" s="9"/>
      <c r="H113" s="120"/>
      <c r="I113" s="102"/>
      <c r="J113" s="121">
        <v>4010</v>
      </c>
      <c r="K113" s="91">
        <v>476550.33</v>
      </c>
      <c r="L113" s="91" t="s">
        <v>30</v>
      </c>
      <c r="M113" s="153" t="s">
        <v>30</v>
      </c>
      <c r="N113" s="153" t="s">
        <v>30</v>
      </c>
      <c r="O113" s="153" t="s">
        <v>30</v>
      </c>
      <c r="P113" s="8"/>
    </row>
    <row r="114" spans="1:16" s="3" customFormat="1" ht="11.25">
      <c r="A114" s="40"/>
      <c r="B114" s="29"/>
      <c r="C114" s="49"/>
      <c r="D114" s="43"/>
      <c r="E114" s="40"/>
      <c r="F114" s="91"/>
      <c r="G114" s="151"/>
      <c r="H114" s="102"/>
      <c r="I114" s="102"/>
      <c r="J114" s="121">
        <v>4040</v>
      </c>
      <c r="K114" s="91">
        <v>39144.25</v>
      </c>
      <c r="L114" s="91" t="s">
        <v>30</v>
      </c>
      <c r="M114" s="153" t="s">
        <v>30</v>
      </c>
      <c r="N114" s="153" t="s">
        <v>30</v>
      </c>
      <c r="O114" s="153" t="s">
        <v>30</v>
      </c>
      <c r="P114" s="8"/>
    </row>
    <row r="115" spans="1:16" s="3" customFormat="1" ht="11.25">
      <c r="A115" s="40"/>
      <c r="B115" s="29"/>
      <c r="C115" s="49"/>
      <c r="D115" s="43"/>
      <c r="E115" s="40"/>
      <c r="F115" s="91"/>
      <c r="G115" s="151"/>
      <c r="H115" s="102"/>
      <c r="I115" s="102"/>
      <c r="J115" s="121">
        <v>4110</v>
      </c>
      <c r="K115" s="91">
        <v>77027.47</v>
      </c>
      <c r="L115" s="91" t="s">
        <v>30</v>
      </c>
      <c r="M115" s="153" t="s">
        <v>30</v>
      </c>
      <c r="N115" s="153" t="s">
        <v>30</v>
      </c>
      <c r="O115" s="91" t="s">
        <v>30</v>
      </c>
      <c r="P115" s="8"/>
    </row>
    <row r="116" spans="1:16" s="3" customFormat="1" ht="11.25">
      <c r="A116" s="40"/>
      <c r="B116" s="29"/>
      <c r="C116" s="49"/>
      <c r="D116" s="43"/>
      <c r="E116" s="40"/>
      <c r="F116" s="91"/>
      <c r="G116" s="151"/>
      <c r="H116" s="102"/>
      <c r="I116" s="102"/>
      <c r="J116" s="121">
        <v>4120</v>
      </c>
      <c r="K116" s="91">
        <v>12355.06</v>
      </c>
      <c r="L116" s="91" t="s">
        <v>30</v>
      </c>
      <c r="M116" s="153" t="s">
        <v>30</v>
      </c>
      <c r="N116" s="153" t="s">
        <v>30</v>
      </c>
      <c r="O116" s="153" t="s">
        <v>30</v>
      </c>
      <c r="P116" s="8"/>
    </row>
    <row r="117" spans="1:16" s="3" customFormat="1" ht="11.25">
      <c r="A117" s="40"/>
      <c r="B117" s="29"/>
      <c r="C117" s="49"/>
      <c r="D117" s="43"/>
      <c r="E117" s="40"/>
      <c r="F117" s="91"/>
      <c r="G117" s="151"/>
      <c r="H117" s="102"/>
      <c r="I117" s="102"/>
      <c r="J117" s="121" t="s">
        <v>78</v>
      </c>
      <c r="K117" s="91">
        <v>15209.35</v>
      </c>
      <c r="L117" s="91" t="s">
        <v>30</v>
      </c>
      <c r="M117" s="153" t="s">
        <v>30</v>
      </c>
      <c r="N117" s="153" t="s">
        <v>30</v>
      </c>
      <c r="O117" s="153" t="s">
        <v>30</v>
      </c>
      <c r="P117" s="8"/>
    </row>
    <row r="118" spans="1:16" s="3" customFormat="1" ht="11.25">
      <c r="A118" s="40"/>
      <c r="B118" s="29"/>
      <c r="C118" s="49"/>
      <c r="D118" s="43"/>
      <c r="E118" s="40"/>
      <c r="F118" s="91"/>
      <c r="G118" s="151"/>
      <c r="H118" s="102"/>
      <c r="I118" s="102"/>
      <c r="J118" s="121" t="s">
        <v>81</v>
      </c>
      <c r="K118" s="91">
        <v>34504.6</v>
      </c>
      <c r="L118" s="91" t="s">
        <v>30</v>
      </c>
      <c r="M118" s="153" t="s">
        <v>30</v>
      </c>
      <c r="N118" s="153" t="s">
        <v>30</v>
      </c>
      <c r="O118" s="91" t="s">
        <v>30</v>
      </c>
      <c r="P118" s="8"/>
    </row>
    <row r="119" spans="1:16" s="3" customFormat="1" ht="11.25">
      <c r="A119" s="40"/>
      <c r="B119" s="29"/>
      <c r="C119" s="49"/>
      <c r="D119" s="43"/>
      <c r="E119" s="40"/>
      <c r="F119" s="91"/>
      <c r="G119" s="151"/>
      <c r="H119" s="102"/>
      <c r="I119" s="102"/>
      <c r="J119" s="121" t="s">
        <v>102</v>
      </c>
      <c r="K119" s="91">
        <v>777.78</v>
      </c>
      <c r="L119" s="91" t="s">
        <v>30</v>
      </c>
      <c r="M119" s="153" t="s">
        <v>30</v>
      </c>
      <c r="N119" s="153" t="s">
        <v>30</v>
      </c>
      <c r="O119" s="91" t="s">
        <v>30</v>
      </c>
      <c r="P119" s="8"/>
    </row>
    <row r="120" spans="1:16" s="3" customFormat="1" ht="11.25">
      <c r="A120" s="40"/>
      <c r="B120" s="29"/>
      <c r="C120" s="49"/>
      <c r="D120" s="43"/>
      <c r="E120" s="40"/>
      <c r="F120" s="91"/>
      <c r="G120" s="151"/>
      <c r="H120" s="102"/>
      <c r="I120" s="102"/>
      <c r="J120" s="121" t="s">
        <v>109</v>
      </c>
      <c r="K120" s="91">
        <v>1262.7</v>
      </c>
      <c r="L120" s="91" t="s">
        <v>30</v>
      </c>
      <c r="M120" s="153" t="s">
        <v>30</v>
      </c>
      <c r="N120" s="153" t="s">
        <v>30</v>
      </c>
      <c r="O120" s="91" t="s">
        <v>30</v>
      </c>
      <c r="P120" s="8"/>
    </row>
    <row r="121" spans="1:16" s="3" customFormat="1" ht="11.25">
      <c r="A121" s="40"/>
      <c r="B121" s="29"/>
      <c r="C121" s="49"/>
      <c r="D121" s="43"/>
      <c r="E121" s="40"/>
      <c r="F121" s="91"/>
      <c r="G121" s="151"/>
      <c r="H121" s="102"/>
      <c r="I121" s="102"/>
      <c r="J121" s="121" t="s">
        <v>110</v>
      </c>
      <c r="K121" s="91">
        <v>540</v>
      </c>
      <c r="L121" s="91" t="s">
        <v>30</v>
      </c>
      <c r="M121" s="153" t="s">
        <v>30</v>
      </c>
      <c r="N121" s="153" t="s">
        <v>30</v>
      </c>
      <c r="O121" s="91" t="s">
        <v>30</v>
      </c>
      <c r="P121" s="8"/>
    </row>
    <row r="122" spans="1:16" s="3" customFormat="1" ht="11.25">
      <c r="A122" s="40"/>
      <c r="B122" s="29"/>
      <c r="C122" s="49"/>
      <c r="D122" s="43"/>
      <c r="E122" s="40"/>
      <c r="F122" s="91"/>
      <c r="G122" s="151"/>
      <c r="H122" s="102"/>
      <c r="I122" s="102"/>
      <c r="J122" s="121" t="s">
        <v>79</v>
      </c>
      <c r="K122" s="91">
        <v>96458.99</v>
      </c>
      <c r="L122" s="91" t="s">
        <v>30</v>
      </c>
      <c r="M122" s="153" t="s">
        <v>30</v>
      </c>
      <c r="N122" s="153" t="s">
        <v>30</v>
      </c>
      <c r="O122" s="153" t="s">
        <v>30</v>
      </c>
      <c r="P122" s="8"/>
    </row>
    <row r="123" spans="1:16" s="3" customFormat="1" ht="11.25">
      <c r="A123" s="40"/>
      <c r="B123" s="29"/>
      <c r="C123" s="49"/>
      <c r="D123" s="43"/>
      <c r="E123" s="40"/>
      <c r="F123" s="91"/>
      <c r="G123" s="151"/>
      <c r="H123" s="102"/>
      <c r="I123" s="102"/>
      <c r="J123" s="121" t="s">
        <v>83</v>
      </c>
      <c r="K123" s="91">
        <v>1083.36</v>
      </c>
      <c r="L123" s="91" t="s">
        <v>30</v>
      </c>
      <c r="M123" s="153" t="s">
        <v>30</v>
      </c>
      <c r="N123" s="153" t="s">
        <v>30</v>
      </c>
      <c r="O123" s="153" t="s">
        <v>30</v>
      </c>
      <c r="P123" s="8"/>
    </row>
    <row r="124" spans="1:16" s="3" customFormat="1" ht="11.25">
      <c r="A124" s="40"/>
      <c r="B124" s="29"/>
      <c r="C124" s="49"/>
      <c r="D124" s="43"/>
      <c r="E124" s="40"/>
      <c r="F124" s="91"/>
      <c r="G124" s="151"/>
      <c r="H124" s="102"/>
      <c r="I124" s="102"/>
      <c r="J124" s="121" t="s">
        <v>103</v>
      </c>
      <c r="K124" s="91">
        <v>3275.41</v>
      </c>
      <c r="L124" s="91" t="s">
        <v>30</v>
      </c>
      <c r="M124" s="153" t="s">
        <v>30</v>
      </c>
      <c r="N124" s="153" t="s">
        <v>30</v>
      </c>
      <c r="O124" s="153" t="s">
        <v>30</v>
      </c>
      <c r="P124" s="8"/>
    </row>
    <row r="125" spans="1:16" s="3" customFormat="1" ht="11.25">
      <c r="A125" s="40"/>
      <c r="B125" s="29"/>
      <c r="C125" s="49"/>
      <c r="D125" s="43"/>
      <c r="E125" s="40"/>
      <c r="F125" s="91"/>
      <c r="G125" s="151"/>
      <c r="H125" s="102"/>
      <c r="I125" s="102"/>
      <c r="J125" s="121" t="s">
        <v>91</v>
      </c>
      <c r="K125" s="91">
        <v>6150.45</v>
      </c>
      <c r="L125" s="91" t="s">
        <v>30</v>
      </c>
      <c r="M125" s="153" t="s">
        <v>30</v>
      </c>
      <c r="N125" s="153" t="s">
        <v>30</v>
      </c>
      <c r="O125" s="91" t="s">
        <v>30</v>
      </c>
      <c r="P125" s="8"/>
    </row>
    <row r="126" spans="1:16" s="3" customFormat="1" ht="11.25">
      <c r="A126" s="40"/>
      <c r="B126" s="29"/>
      <c r="C126" s="49"/>
      <c r="D126" s="43"/>
      <c r="E126" s="40"/>
      <c r="F126" s="91"/>
      <c r="G126" s="151"/>
      <c r="H126" s="102"/>
      <c r="I126" s="102"/>
      <c r="J126" s="121" t="s">
        <v>84</v>
      </c>
      <c r="K126" s="91">
        <v>5521.49</v>
      </c>
      <c r="L126" s="91" t="s">
        <v>30</v>
      </c>
      <c r="M126" s="153" t="s">
        <v>30</v>
      </c>
      <c r="N126" s="153" t="s">
        <v>30</v>
      </c>
      <c r="O126" s="153" t="s">
        <v>30</v>
      </c>
      <c r="P126" s="8"/>
    </row>
    <row r="127" spans="1:16" s="3" customFormat="1" ht="11.25">
      <c r="A127" s="40"/>
      <c r="B127" s="29"/>
      <c r="C127" s="49"/>
      <c r="D127" s="43"/>
      <c r="E127" s="40"/>
      <c r="F127" s="91"/>
      <c r="G127" s="151"/>
      <c r="H127" s="102"/>
      <c r="I127" s="102"/>
      <c r="J127" s="121" t="s">
        <v>80</v>
      </c>
      <c r="K127" s="91">
        <v>1771.2</v>
      </c>
      <c r="L127" s="91" t="s">
        <v>30</v>
      </c>
      <c r="M127" s="153" t="s">
        <v>30</v>
      </c>
      <c r="N127" s="153" t="s">
        <v>30</v>
      </c>
      <c r="O127" s="153" t="s">
        <v>30</v>
      </c>
      <c r="P127" s="8"/>
    </row>
    <row r="128" spans="1:16" s="3" customFormat="1" ht="11.25">
      <c r="A128" s="40"/>
      <c r="B128" s="29"/>
      <c r="C128" s="49"/>
      <c r="D128" s="43"/>
      <c r="E128" s="40"/>
      <c r="F128" s="91"/>
      <c r="G128" s="151"/>
      <c r="H128" s="102"/>
      <c r="I128" s="102"/>
      <c r="J128" s="121">
        <v>4440</v>
      </c>
      <c r="K128" s="91">
        <v>14800.59</v>
      </c>
      <c r="L128" s="91" t="s">
        <v>30</v>
      </c>
      <c r="M128" s="153" t="s">
        <v>30</v>
      </c>
      <c r="N128" s="153" t="s">
        <v>30</v>
      </c>
      <c r="O128" s="153" t="s">
        <v>30</v>
      </c>
      <c r="P128" s="8"/>
    </row>
    <row r="129" spans="1:16" s="3" customFormat="1" ht="11.25">
      <c r="A129" s="40"/>
      <c r="B129" s="29"/>
      <c r="C129" s="49"/>
      <c r="D129" s="43"/>
      <c r="E129" s="40"/>
      <c r="F129" s="91"/>
      <c r="G129" s="151"/>
      <c r="H129" s="102"/>
      <c r="I129" s="102"/>
      <c r="J129" s="121" t="s">
        <v>111</v>
      </c>
      <c r="K129" s="91">
        <v>32.92</v>
      </c>
      <c r="L129" s="91" t="s">
        <v>30</v>
      </c>
      <c r="M129" s="153" t="s">
        <v>30</v>
      </c>
      <c r="N129" s="153" t="s">
        <v>30</v>
      </c>
      <c r="O129" s="153" t="s">
        <v>30</v>
      </c>
      <c r="P129" s="8"/>
    </row>
    <row r="130" spans="1:16" s="3" customFormat="1" ht="11.25">
      <c r="A130" s="40"/>
      <c r="B130" s="29"/>
      <c r="C130" s="49"/>
      <c r="D130" s="43"/>
      <c r="E130" s="40"/>
      <c r="F130" s="91"/>
      <c r="G130" s="151"/>
      <c r="H130" s="102"/>
      <c r="I130" s="102"/>
      <c r="J130" s="121" t="s">
        <v>92</v>
      </c>
      <c r="K130" s="91">
        <v>6483</v>
      </c>
      <c r="L130" s="91" t="s">
        <v>30</v>
      </c>
      <c r="M130" s="153" t="s">
        <v>30</v>
      </c>
      <c r="N130" s="153" t="s">
        <v>30</v>
      </c>
      <c r="O130" s="91" t="s">
        <v>30</v>
      </c>
      <c r="P130" s="8"/>
    </row>
    <row r="131" spans="1:16" s="3" customFormat="1" ht="11.25">
      <c r="A131" s="40"/>
      <c r="B131" s="29"/>
      <c r="C131" s="49"/>
      <c r="D131" s="43"/>
      <c r="E131" s="40"/>
      <c r="F131" s="91"/>
      <c r="G131" s="151"/>
      <c r="H131" s="102"/>
      <c r="I131" s="102"/>
      <c r="J131" s="121" t="s">
        <v>90</v>
      </c>
      <c r="K131" s="91">
        <v>2290.18</v>
      </c>
      <c r="L131" s="91" t="s">
        <v>30</v>
      </c>
      <c r="M131" s="153" t="s">
        <v>30</v>
      </c>
      <c r="N131" s="153" t="s">
        <v>30</v>
      </c>
      <c r="O131" s="153" t="s">
        <v>30</v>
      </c>
      <c r="P131" s="8"/>
    </row>
    <row r="132" spans="1:16" s="3" customFormat="1" ht="11.25">
      <c r="A132" s="40"/>
      <c r="B132" s="29"/>
      <c r="C132" s="49"/>
      <c r="D132" s="43"/>
      <c r="E132" s="40"/>
      <c r="F132" s="91"/>
      <c r="G132" s="151"/>
      <c r="H132" s="102"/>
      <c r="I132" s="102"/>
      <c r="J132" s="121" t="s">
        <v>93</v>
      </c>
      <c r="K132" s="91">
        <v>2322.83</v>
      </c>
      <c r="L132" s="91" t="s">
        <v>30</v>
      </c>
      <c r="M132" s="153" t="s">
        <v>30</v>
      </c>
      <c r="N132" s="153" t="s">
        <v>30</v>
      </c>
      <c r="O132" s="153" t="s">
        <v>30</v>
      </c>
      <c r="P132" s="8"/>
    </row>
    <row r="133" spans="1:16" s="3" customFormat="1" ht="11.25">
      <c r="A133" s="218"/>
      <c r="B133" s="249"/>
      <c r="C133" s="250"/>
      <c r="D133" s="251"/>
      <c r="E133" s="252"/>
      <c r="F133" s="253"/>
      <c r="G133" s="253"/>
      <c r="H133" s="164"/>
      <c r="I133" s="110"/>
      <c r="J133" s="254" t="s">
        <v>122</v>
      </c>
      <c r="K133" s="253">
        <v>8000</v>
      </c>
      <c r="L133" s="253" t="s">
        <v>30</v>
      </c>
      <c r="M133" s="255" t="s">
        <v>30</v>
      </c>
      <c r="N133" s="256" t="s">
        <v>30</v>
      </c>
      <c r="O133" s="255" t="s">
        <v>30</v>
      </c>
      <c r="P133" s="8"/>
    </row>
    <row r="134" spans="1:16" s="3" customFormat="1" ht="11.25">
      <c r="A134" s="39"/>
      <c r="B134" s="41"/>
      <c r="C134" s="39"/>
      <c r="D134" s="45"/>
      <c r="E134" s="39"/>
      <c r="F134" s="117"/>
      <c r="G134" s="117"/>
      <c r="H134" s="239" t="s">
        <v>28</v>
      </c>
      <c r="I134" s="154"/>
      <c r="J134" s="154"/>
      <c r="K134" s="117">
        <f>SUM(K112:K133)</f>
        <v>812836.73</v>
      </c>
      <c r="L134" s="117">
        <v>191783.33</v>
      </c>
      <c r="M134" s="155">
        <v>0</v>
      </c>
      <c r="N134" s="155">
        <v>621054</v>
      </c>
      <c r="O134" s="155">
        <f>G111-L134</f>
        <v>0.6700000000128057</v>
      </c>
      <c r="P134" s="8"/>
    </row>
    <row r="135" spans="1:16" s="3" customFormat="1" ht="11.25">
      <c r="A135" s="128"/>
      <c r="B135" s="240"/>
      <c r="C135" s="128"/>
      <c r="D135" s="61"/>
      <c r="E135" s="128"/>
      <c r="F135" s="80"/>
      <c r="G135" s="80"/>
      <c r="H135" s="241"/>
      <c r="I135" s="195"/>
      <c r="J135" s="195"/>
      <c r="K135" s="80"/>
      <c r="L135" s="80"/>
      <c r="M135" s="238"/>
      <c r="N135" s="238"/>
      <c r="O135" s="238"/>
      <c r="P135" s="8"/>
    </row>
    <row r="136" spans="1:16" s="3" customFormat="1" ht="11.25">
      <c r="A136" s="148">
        <v>9</v>
      </c>
      <c r="B136" s="147" t="s">
        <v>56</v>
      </c>
      <c r="C136" s="124">
        <v>85295</v>
      </c>
      <c r="D136" s="9" t="s">
        <v>69</v>
      </c>
      <c r="E136" s="148">
        <v>2030</v>
      </c>
      <c r="F136" s="151">
        <v>276000</v>
      </c>
      <c r="G136" s="151">
        <v>276000</v>
      </c>
      <c r="H136" s="102">
        <f>G136/F136*100</f>
        <v>100</v>
      </c>
      <c r="I136" s="102"/>
      <c r="J136" s="121"/>
      <c r="K136" s="126"/>
      <c r="L136" s="160"/>
      <c r="M136" s="91"/>
      <c r="N136" s="17"/>
      <c r="O136" s="13"/>
      <c r="P136" s="9"/>
    </row>
    <row r="137" spans="1:16" s="3" customFormat="1" ht="11.25">
      <c r="A137" s="148"/>
      <c r="B137" s="147"/>
      <c r="C137" s="124"/>
      <c r="D137" s="9" t="s">
        <v>97</v>
      </c>
      <c r="E137" s="148"/>
      <c r="F137" s="151"/>
      <c r="G137" s="151"/>
      <c r="H137" s="102"/>
      <c r="I137" s="102"/>
      <c r="J137" s="121"/>
      <c r="K137" s="126"/>
      <c r="L137" s="91"/>
      <c r="M137" s="153"/>
      <c r="N137" s="32"/>
      <c r="O137" s="32"/>
      <c r="P137" s="9"/>
    </row>
    <row r="138" spans="1:16" s="3" customFormat="1" ht="11.25">
      <c r="A138" s="148"/>
      <c r="B138" s="147"/>
      <c r="C138" s="148"/>
      <c r="D138" s="9" t="s">
        <v>98</v>
      </c>
      <c r="E138" s="148"/>
      <c r="F138" s="151"/>
      <c r="G138" s="151"/>
      <c r="H138" s="102"/>
      <c r="I138" s="102"/>
      <c r="J138" s="121" t="s">
        <v>70</v>
      </c>
      <c r="K138" s="126">
        <v>369813.01</v>
      </c>
      <c r="L138" s="91" t="s">
        <v>30</v>
      </c>
      <c r="M138" s="153" t="s">
        <v>30</v>
      </c>
      <c r="N138" s="153" t="s">
        <v>30</v>
      </c>
      <c r="O138" s="153" t="s">
        <v>30</v>
      </c>
      <c r="P138" s="8"/>
    </row>
    <row r="139" spans="1:16" s="3" customFormat="1" ht="11.25">
      <c r="A139" s="148"/>
      <c r="B139" s="147"/>
      <c r="C139" s="148"/>
      <c r="D139" s="9"/>
      <c r="E139" s="148"/>
      <c r="F139" s="151"/>
      <c r="G139" s="151"/>
      <c r="H139" s="102"/>
      <c r="I139" s="102"/>
      <c r="J139" s="121"/>
      <c r="K139" s="126"/>
      <c r="L139" s="151"/>
      <c r="M139" s="153"/>
      <c r="N139" s="144"/>
      <c r="O139" s="32"/>
      <c r="P139" s="8"/>
    </row>
    <row r="140" spans="1:16" s="3" customFormat="1" ht="11.25">
      <c r="A140" s="166"/>
      <c r="B140" s="115"/>
      <c r="C140" s="166"/>
      <c r="D140" s="145"/>
      <c r="E140" s="166"/>
      <c r="F140" s="168"/>
      <c r="G140" s="168"/>
      <c r="H140" s="150" t="s">
        <v>28</v>
      </c>
      <c r="I140" s="206"/>
      <c r="J140" s="154"/>
      <c r="K140" s="168">
        <f>SUM(K138:K139)</f>
        <v>369813.01</v>
      </c>
      <c r="L140" s="117">
        <v>243829.5</v>
      </c>
      <c r="M140" s="130">
        <v>0</v>
      </c>
      <c r="N140" s="117">
        <v>125983</v>
      </c>
      <c r="O140" s="117">
        <f>G136-L140</f>
        <v>32170.5</v>
      </c>
      <c r="P140" s="8"/>
    </row>
    <row r="141" spans="1:16" s="3" customFormat="1" ht="11.25">
      <c r="A141" s="128"/>
      <c r="B141" s="26"/>
      <c r="C141" s="128"/>
      <c r="D141" s="61"/>
      <c r="E141" s="128"/>
      <c r="F141" s="15"/>
      <c r="G141" s="17"/>
      <c r="H141" s="69"/>
      <c r="I141" s="127"/>
      <c r="J141" s="127"/>
      <c r="K141" s="12"/>
      <c r="L141" s="12"/>
      <c r="M141" s="12"/>
      <c r="N141" s="12"/>
      <c r="O141" s="12"/>
      <c r="P141" s="8"/>
    </row>
    <row r="142" spans="1:16" s="3" customFormat="1" ht="11.25">
      <c r="A142" s="124">
        <v>10</v>
      </c>
      <c r="B142" s="121" t="s">
        <v>147</v>
      </c>
      <c r="C142" s="194">
        <v>85324</v>
      </c>
      <c r="D142" s="120" t="s">
        <v>148</v>
      </c>
      <c r="E142" s="124">
        <v>2440</v>
      </c>
      <c r="F142" s="126">
        <v>651</v>
      </c>
      <c r="G142" s="151">
        <v>637.86</v>
      </c>
      <c r="H142" s="102">
        <f>G142/F142*100</f>
        <v>97.9815668202765</v>
      </c>
      <c r="I142" s="293"/>
      <c r="J142" s="293"/>
      <c r="K142" s="91"/>
      <c r="L142" s="151"/>
      <c r="M142" s="91"/>
      <c r="N142" s="126"/>
      <c r="O142" s="91"/>
      <c r="P142" s="8"/>
    </row>
    <row r="143" spans="1:16" s="3" customFormat="1" ht="11.25">
      <c r="A143" s="124"/>
      <c r="B143" s="121"/>
      <c r="C143" s="194"/>
      <c r="D143" s="120" t="s">
        <v>150</v>
      </c>
      <c r="E143" s="124"/>
      <c r="F143" s="126"/>
      <c r="G143" s="151"/>
      <c r="H143" s="246"/>
      <c r="I143" s="293"/>
      <c r="J143" s="157">
        <v>4010</v>
      </c>
      <c r="K143" s="91">
        <v>418</v>
      </c>
      <c r="L143" s="151" t="s">
        <v>30</v>
      </c>
      <c r="M143" s="91" t="s">
        <v>30</v>
      </c>
      <c r="N143" s="126" t="s">
        <v>30</v>
      </c>
      <c r="O143" s="91" t="s">
        <v>30</v>
      </c>
      <c r="P143" s="8"/>
    </row>
    <row r="144" spans="1:16" s="3" customFormat="1" ht="11.25">
      <c r="A144" s="124"/>
      <c r="B144" s="121"/>
      <c r="C144" s="194"/>
      <c r="D144" s="120" t="s">
        <v>151</v>
      </c>
      <c r="E144" s="124"/>
      <c r="F144" s="126"/>
      <c r="G144" s="151"/>
      <c r="H144" s="246"/>
      <c r="I144" s="293"/>
      <c r="J144" s="157" t="s">
        <v>88</v>
      </c>
      <c r="K144" s="91">
        <v>63.12</v>
      </c>
      <c r="L144" s="151" t="s">
        <v>152</v>
      </c>
      <c r="M144" s="91" t="s">
        <v>152</v>
      </c>
      <c r="N144" s="126" t="s">
        <v>152</v>
      </c>
      <c r="O144" s="91" t="s">
        <v>152</v>
      </c>
      <c r="P144" s="8"/>
    </row>
    <row r="145" spans="1:16" s="3" customFormat="1" ht="11.25">
      <c r="A145" s="124"/>
      <c r="B145" s="121"/>
      <c r="C145" s="194"/>
      <c r="D145" s="120"/>
      <c r="E145" s="124"/>
      <c r="F145" s="126"/>
      <c r="G145" s="151"/>
      <c r="H145" s="246"/>
      <c r="I145" s="293"/>
      <c r="J145" s="157" t="s">
        <v>89</v>
      </c>
      <c r="K145" s="91">
        <v>10.24</v>
      </c>
      <c r="L145" s="151" t="s">
        <v>30</v>
      </c>
      <c r="M145" s="91" t="s">
        <v>30</v>
      </c>
      <c r="N145" s="126" t="s">
        <v>30</v>
      </c>
      <c r="O145" s="91" t="s">
        <v>30</v>
      </c>
      <c r="P145" s="8"/>
    </row>
    <row r="146" spans="1:16" s="3" customFormat="1" ht="11.25">
      <c r="A146" s="124"/>
      <c r="B146" s="121"/>
      <c r="C146" s="194"/>
      <c r="D146" s="120"/>
      <c r="E146" s="124"/>
      <c r="F146" s="126"/>
      <c r="G146" s="151"/>
      <c r="H146" s="246"/>
      <c r="I146" s="293"/>
      <c r="J146" s="157" t="s">
        <v>79</v>
      </c>
      <c r="K146" s="91">
        <v>22.5</v>
      </c>
      <c r="L146" s="151" t="s">
        <v>30</v>
      </c>
      <c r="M146" s="91" t="s">
        <v>30</v>
      </c>
      <c r="N146" s="126" t="s">
        <v>30</v>
      </c>
      <c r="O146" s="91" t="s">
        <v>30</v>
      </c>
      <c r="P146" s="8"/>
    </row>
    <row r="147" spans="1:16" s="3" customFormat="1" ht="11.25">
      <c r="A147" s="124"/>
      <c r="B147" s="121"/>
      <c r="C147" s="194"/>
      <c r="D147" s="120"/>
      <c r="E147" s="124"/>
      <c r="F147" s="126"/>
      <c r="G147" s="151"/>
      <c r="H147" s="246"/>
      <c r="I147" s="293"/>
      <c r="J147" s="157" t="s">
        <v>90</v>
      </c>
      <c r="K147" s="91">
        <v>10</v>
      </c>
      <c r="L147" s="151" t="s">
        <v>30</v>
      </c>
      <c r="M147" s="91" t="s">
        <v>30</v>
      </c>
      <c r="N147" s="126" t="s">
        <v>30</v>
      </c>
      <c r="O147" s="91" t="s">
        <v>30</v>
      </c>
      <c r="P147" s="8"/>
    </row>
    <row r="148" spans="1:16" s="3" customFormat="1" ht="11.25">
      <c r="A148" s="124"/>
      <c r="B148" s="121"/>
      <c r="C148" s="194"/>
      <c r="D148" s="120"/>
      <c r="E148" s="124"/>
      <c r="F148" s="126"/>
      <c r="G148" s="151"/>
      <c r="H148" s="246"/>
      <c r="I148" s="293"/>
      <c r="J148" s="157" t="s">
        <v>93</v>
      </c>
      <c r="K148" s="91">
        <v>114</v>
      </c>
      <c r="L148" s="151" t="s">
        <v>30</v>
      </c>
      <c r="M148" s="91" t="s">
        <v>30</v>
      </c>
      <c r="N148" s="126" t="s">
        <v>30</v>
      </c>
      <c r="O148" s="91" t="s">
        <v>30</v>
      </c>
      <c r="P148" s="8"/>
    </row>
    <row r="149" spans="1:16" s="3" customFormat="1" ht="11.25">
      <c r="A149" s="166"/>
      <c r="B149" s="115"/>
      <c r="C149" s="294"/>
      <c r="D149" s="145"/>
      <c r="E149" s="166"/>
      <c r="F149" s="118"/>
      <c r="G149" s="168"/>
      <c r="H149" s="154" t="s">
        <v>153</v>
      </c>
      <c r="I149" s="206"/>
      <c r="J149" s="206"/>
      <c r="K149" s="117">
        <f>SUM(K143:K148)</f>
        <v>637.86</v>
      </c>
      <c r="L149" s="168">
        <v>638</v>
      </c>
      <c r="M149" s="117" t="s">
        <v>149</v>
      </c>
      <c r="N149" s="118">
        <v>0</v>
      </c>
      <c r="O149" s="117">
        <v>0</v>
      </c>
      <c r="P149" s="8"/>
    </row>
    <row r="150" spans="1:16" s="3" customFormat="1" ht="11.25">
      <c r="A150" s="124"/>
      <c r="B150" s="121"/>
      <c r="C150" s="194"/>
      <c r="D150" s="120"/>
      <c r="E150" s="124"/>
      <c r="F150" s="126"/>
      <c r="G150" s="151"/>
      <c r="H150" s="246"/>
      <c r="I150" s="293"/>
      <c r="J150" s="293"/>
      <c r="K150" s="91"/>
      <c r="L150" s="151"/>
      <c r="M150" s="91"/>
      <c r="N150" s="126"/>
      <c r="O150" s="91"/>
      <c r="P150" s="8"/>
    </row>
    <row r="151" spans="1:16" s="3" customFormat="1" ht="11.25">
      <c r="A151" s="124">
        <v>11</v>
      </c>
      <c r="B151" s="121" t="s">
        <v>147</v>
      </c>
      <c r="C151" s="194">
        <v>85395</v>
      </c>
      <c r="D151" s="120" t="s">
        <v>154</v>
      </c>
      <c r="E151" s="124">
        <v>2008</v>
      </c>
      <c r="F151" s="126">
        <v>158689</v>
      </c>
      <c r="G151" s="151">
        <v>154563.29</v>
      </c>
      <c r="H151" s="246">
        <v>100</v>
      </c>
      <c r="I151" s="293"/>
      <c r="J151" s="293"/>
      <c r="K151" s="91"/>
      <c r="L151" s="151"/>
      <c r="M151" s="91"/>
      <c r="N151" s="126"/>
      <c r="O151" s="91"/>
      <c r="P151" s="8"/>
    </row>
    <row r="152" spans="1:16" s="3" customFormat="1" ht="11.25">
      <c r="A152" s="124"/>
      <c r="B152" s="121"/>
      <c r="C152" s="194"/>
      <c r="D152" s="120" t="s">
        <v>164</v>
      </c>
      <c r="E152" s="124"/>
      <c r="F152" s="126"/>
      <c r="G152" s="151"/>
      <c r="H152" s="246"/>
      <c r="I152" s="293"/>
      <c r="J152" s="157">
        <v>4018</v>
      </c>
      <c r="K152" s="91">
        <v>40359.17</v>
      </c>
      <c r="L152" s="151" t="s">
        <v>152</v>
      </c>
      <c r="M152" s="91" t="s">
        <v>152</v>
      </c>
      <c r="N152" s="126" t="s">
        <v>152</v>
      </c>
      <c r="O152" s="91" t="s">
        <v>152</v>
      </c>
      <c r="P152" s="8"/>
    </row>
    <row r="153" spans="1:16" s="3" customFormat="1" ht="11.25">
      <c r="A153" s="124"/>
      <c r="B153" s="121"/>
      <c r="C153" s="194"/>
      <c r="D153" s="120" t="s">
        <v>156</v>
      </c>
      <c r="E153" s="124"/>
      <c r="F153" s="126"/>
      <c r="G153" s="151"/>
      <c r="H153" s="246"/>
      <c r="I153" s="293"/>
      <c r="J153" s="157">
        <v>4048</v>
      </c>
      <c r="K153" s="91">
        <v>1862.16</v>
      </c>
      <c r="L153" s="151" t="s">
        <v>152</v>
      </c>
      <c r="M153" s="91" t="s">
        <v>152</v>
      </c>
      <c r="N153" s="126" t="s">
        <v>152</v>
      </c>
      <c r="O153" s="91" t="s">
        <v>152</v>
      </c>
      <c r="P153" s="8"/>
    </row>
    <row r="154" spans="1:16" s="3" customFormat="1" ht="11.25">
      <c r="A154" s="124"/>
      <c r="B154" s="121"/>
      <c r="C154" s="194"/>
      <c r="D154" s="120" t="s">
        <v>157</v>
      </c>
      <c r="E154" s="124"/>
      <c r="F154" s="126"/>
      <c r="G154" s="151"/>
      <c r="H154" s="246"/>
      <c r="I154" s="293"/>
      <c r="J154" s="157">
        <v>4118</v>
      </c>
      <c r="K154" s="91">
        <v>8935.38</v>
      </c>
      <c r="L154" s="151" t="s">
        <v>152</v>
      </c>
      <c r="M154" s="91" t="s">
        <v>152</v>
      </c>
      <c r="N154" s="126" t="s">
        <v>152</v>
      </c>
      <c r="O154" s="91" t="s">
        <v>152</v>
      </c>
      <c r="P154" s="8"/>
    </row>
    <row r="155" spans="1:16" s="3" customFormat="1" ht="11.25">
      <c r="A155" s="124"/>
      <c r="B155" s="121"/>
      <c r="C155" s="194"/>
      <c r="D155" s="120" t="s">
        <v>155</v>
      </c>
      <c r="E155" s="124"/>
      <c r="F155" s="126"/>
      <c r="G155" s="151"/>
      <c r="H155" s="246"/>
      <c r="I155" s="293"/>
      <c r="J155" s="157">
        <v>4128</v>
      </c>
      <c r="K155" s="91">
        <v>1400.56</v>
      </c>
      <c r="L155" s="151" t="s">
        <v>152</v>
      </c>
      <c r="M155" s="91" t="s">
        <v>152</v>
      </c>
      <c r="N155" s="126" t="s">
        <v>152</v>
      </c>
      <c r="O155" s="91" t="s">
        <v>152</v>
      </c>
      <c r="P155" s="8"/>
    </row>
    <row r="156" spans="1:16" s="3" customFormat="1" ht="11.25">
      <c r="A156" s="124"/>
      <c r="B156" s="121"/>
      <c r="C156" s="194"/>
      <c r="D156" s="120"/>
      <c r="E156" s="124"/>
      <c r="F156" s="126"/>
      <c r="G156" s="151"/>
      <c r="H156" s="246"/>
      <c r="I156" s="293"/>
      <c r="J156" s="157">
        <v>4178</v>
      </c>
      <c r="K156" s="91">
        <v>31921.99</v>
      </c>
      <c r="L156" s="151" t="s">
        <v>152</v>
      </c>
      <c r="M156" s="91" t="s">
        <v>152</v>
      </c>
      <c r="N156" s="126" t="s">
        <v>152</v>
      </c>
      <c r="O156" s="91" t="s">
        <v>152</v>
      </c>
      <c r="P156" s="8"/>
    </row>
    <row r="157" spans="1:16" s="3" customFormat="1" ht="11.25">
      <c r="A157" s="124"/>
      <c r="B157" s="121"/>
      <c r="C157" s="194"/>
      <c r="D157" s="120"/>
      <c r="E157" s="124"/>
      <c r="F157" s="126"/>
      <c r="G157" s="151"/>
      <c r="H157" s="246"/>
      <c r="I157" s="293"/>
      <c r="J157" s="157">
        <v>4218</v>
      </c>
      <c r="K157" s="91">
        <v>31080.24</v>
      </c>
      <c r="L157" s="151" t="s">
        <v>152</v>
      </c>
      <c r="M157" s="91" t="s">
        <v>152</v>
      </c>
      <c r="N157" s="126" t="s">
        <v>152</v>
      </c>
      <c r="O157" s="91" t="s">
        <v>152</v>
      </c>
      <c r="P157" s="8"/>
    </row>
    <row r="158" spans="1:16" s="3" customFormat="1" ht="11.25">
      <c r="A158" s="124"/>
      <c r="B158" s="121"/>
      <c r="C158" s="194"/>
      <c r="D158" s="120"/>
      <c r="E158" s="124"/>
      <c r="F158" s="126"/>
      <c r="G158" s="151"/>
      <c r="H158" s="246"/>
      <c r="I158" s="293"/>
      <c r="J158" s="157" t="s">
        <v>160</v>
      </c>
      <c r="K158" s="91">
        <v>587.88</v>
      </c>
      <c r="L158" s="151" t="s">
        <v>30</v>
      </c>
      <c r="M158" s="91" t="s">
        <v>30</v>
      </c>
      <c r="N158" s="126" t="s">
        <v>30</v>
      </c>
      <c r="O158" s="91" t="s">
        <v>30</v>
      </c>
      <c r="P158" s="8"/>
    </row>
    <row r="159" spans="1:16" s="3" customFormat="1" ht="11.25">
      <c r="A159" s="124"/>
      <c r="B159" s="121"/>
      <c r="C159" s="194"/>
      <c r="D159" s="120"/>
      <c r="E159" s="124"/>
      <c r="F159" s="126"/>
      <c r="G159" s="151"/>
      <c r="H159" s="246"/>
      <c r="I159" s="293"/>
      <c r="J159" s="157">
        <v>4308</v>
      </c>
      <c r="K159" s="91">
        <v>37299.93</v>
      </c>
      <c r="L159" s="151" t="s">
        <v>152</v>
      </c>
      <c r="M159" s="91" t="s">
        <v>152</v>
      </c>
      <c r="N159" s="126" t="s">
        <v>152</v>
      </c>
      <c r="O159" s="91" t="s">
        <v>152</v>
      </c>
      <c r="P159" s="8"/>
    </row>
    <row r="160" spans="1:16" s="3" customFormat="1" ht="11.25">
      <c r="A160" s="124"/>
      <c r="B160" s="121"/>
      <c r="C160" s="194"/>
      <c r="D160" s="120"/>
      <c r="E160" s="124"/>
      <c r="F160" s="126"/>
      <c r="G160" s="151"/>
      <c r="H160" s="246"/>
      <c r="I160" s="293"/>
      <c r="J160" s="157" t="s">
        <v>162</v>
      </c>
      <c r="K160" s="91">
        <v>166.2</v>
      </c>
      <c r="L160" s="151" t="s">
        <v>30</v>
      </c>
      <c r="M160" s="91" t="s">
        <v>30</v>
      </c>
      <c r="N160" s="126" t="s">
        <v>30</v>
      </c>
      <c r="O160" s="91" t="s">
        <v>30</v>
      </c>
      <c r="P160" s="8"/>
    </row>
    <row r="161" spans="1:16" s="3" customFormat="1" ht="11.25">
      <c r="A161" s="124"/>
      <c r="B161" s="121"/>
      <c r="C161" s="194"/>
      <c r="D161" s="120"/>
      <c r="E161" s="124"/>
      <c r="F161" s="126"/>
      <c r="G161" s="151"/>
      <c r="H161" s="246"/>
      <c r="I161" s="293"/>
      <c r="J161" s="157">
        <v>4448</v>
      </c>
      <c r="K161" s="91">
        <v>949.76</v>
      </c>
      <c r="L161" s="151" t="s">
        <v>152</v>
      </c>
      <c r="M161" s="91" t="s">
        <v>152</v>
      </c>
      <c r="N161" s="126" t="s">
        <v>152</v>
      </c>
      <c r="O161" s="91" t="s">
        <v>152</v>
      </c>
      <c r="P161" s="8"/>
    </row>
    <row r="162" spans="1:16" s="3" customFormat="1" ht="11.25">
      <c r="A162" s="124"/>
      <c r="B162" s="121"/>
      <c r="C162" s="194"/>
      <c r="D162" s="120"/>
      <c r="E162" s="124"/>
      <c r="F162" s="126"/>
      <c r="G162" s="151"/>
      <c r="H162" s="246"/>
      <c r="I162" s="293"/>
      <c r="J162" s="293"/>
      <c r="K162" s="91"/>
      <c r="L162" s="151"/>
      <c r="M162" s="91"/>
      <c r="N162" s="126"/>
      <c r="O162" s="91"/>
      <c r="P162" s="8"/>
    </row>
    <row r="163" spans="1:16" s="3" customFormat="1" ht="11.25">
      <c r="A163" s="124"/>
      <c r="B163" s="121"/>
      <c r="C163" s="194"/>
      <c r="D163" s="120" t="s">
        <v>164</v>
      </c>
      <c r="E163" s="124">
        <v>2009</v>
      </c>
      <c r="F163" s="126">
        <v>11698</v>
      </c>
      <c r="G163" s="151">
        <v>11231.82</v>
      </c>
      <c r="H163" s="246">
        <v>100</v>
      </c>
      <c r="I163" s="293"/>
      <c r="J163" s="293"/>
      <c r="K163" s="91"/>
      <c r="L163" s="151"/>
      <c r="M163" s="91"/>
      <c r="N163" s="126"/>
      <c r="O163" s="91"/>
      <c r="P163" s="8"/>
    </row>
    <row r="164" spans="1:16" s="3" customFormat="1" ht="11.25">
      <c r="A164" s="124"/>
      <c r="B164" s="121"/>
      <c r="C164" s="194"/>
      <c r="D164" s="120" t="s">
        <v>156</v>
      </c>
      <c r="E164" s="124"/>
      <c r="F164" s="126"/>
      <c r="G164" s="151"/>
      <c r="H164" s="246"/>
      <c r="I164" s="293"/>
      <c r="J164" s="157">
        <v>4019</v>
      </c>
      <c r="K164" s="91">
        <v>2136.65</v>
      </c>
      <c r="L164" s="151" t="s">
        <v>152</v>
      </c>
      <c r="M164" s="91" t="s">
        <v>152</v>
      </c>
      <c r="N164" s="126" t="s">
        <v>152</v>
      </c>
      <c r="O164" s="91" t="s">
        <v>152</v>
      </c>
      <c r="P164" s="8"/>
    </row>
    <row r="165" spans="1:16" s="3" customFormat="1" ht="11.25">
      <c r="A165" s="124"/>
      <c r="B165" s="121"/>
      <c r="C165" s="194"/>
      <c r="D165" s="120" t="s">
        <v>159</v>
      </c>
      <c r="E165" s="124"/>
      <c r="F165" s="126"/>
      <c r="G165" s="151"/>
      <c r="H165" s="246"/>
      <c r="I165" s="293"/>
      <c r="J165" s="157">
        <v>4049</v>
      </c>
      <c r="K165" s="91">
        <v>98.59</v>
      </c>
      <c r="L165" s="151" t="s">
        <v>152</v>
      </c>
      <c r="M165" s="91" t="s">
        <v>152</v>
      </c>
      <c r="N165" s="126" t="s">
        <v>152</v>
      </c>
      <c r="O165" s="91" t="s">
        <v>152</v>
      </c>
      <c r="P165" s="8"/>
    </row>
    <row r="166" spans="1:16" s="3" customFormat="1" ht="11.25">
      <c r="A166" s="124"/>
      <c r="B166" s="121"/>
      <c r="C166" s="194"/>
      <c r="D166" s="120" t="s">
        <v>158</v>
      </c>
      <c r="E166" s="124"/>
      <c r="F166" s="126"/>
      <c r="G166" s="151"/>
      <c r="H166" s="246"/>
      <c r="I166" s="293"/>
      <c r="J166" s="157">
        <v>4119</v>
      </c>
      <c r="K166" s="91">
        <v>537.03</v>
      </c>
      <c r="L166" s="151" t="s">
        <v>152</v>
      </c>
      <c r="M166" s="91" t="s">
        <v>152</v>
      </c>
      <c r="N166" s="126" t="s">
        <v>152</v>
      </c>
      <c r="O166" s="91" t="s">
        <v>152</v>
      </c>
      <c r="P166" s="8"/>
    </row>
    <row r="167" spans="1:16" s="3" customFormat="1" ht="11.25">
      <c r="A167" s="124"/>
      <c r="B167" s="121"/>
      <c r="C167" s="194"/>
      <c r="D167" s="120"/>
      <c r="E167" s="124"/>
      <c r="F167" s="126"/>
      <c r="G167" s="151"/>
      <c r="H167" s="246"/>
      <c r="I167" s="293"/>
      <c r="J167" s="157">
        <v>4129</v>
      </c>
      <c r="K167" s="91">
        <v>84.45</v>
      </c>
      <c r="L167" s="151" t="s">
        <v>152</v>
      </c>
      <c r="M167" s="91" t="s">
        <v>152</v>
      </c>
      <c r="N167" s="126" t="s">
        <v>152</v>
      </c>
      <c r="O167" s="91" t="s">
        <v>152</v>
      </c>
      <c r="P167" s="8"/>
    </row>
    <row r="168" spans="1:16" s="3" customFormat="1" ht="11.25">
      <c r="A168" s="124"/>
      <c r="B168" s="121"/>
      <c r="C168" s="194"/>
      <c r="D168" s="120"/>
      <c r="E168" s="124"/>
      <c r="F168" s="126"/>
      <c r="G168" s="151"/>
      <c r="H168" s="246"/>
      <c r="I168" s="293"/>
      <c r="J168" s="157">
        <v>4179</v>
      </c>
      <c r="K168" s="91">
        <v>2502.01</v>
      </c>
      <c r="L168" s="151" t="s">
        <v>152</v>
      </c>
      <c r="M168" s="91" t="s">
        <v>152</v>
      </c>
      <c r="N168" s="126" t="s">
        <v>152</v>
      </c>
      <c r="O168" s="91" t="s">
        <v>152</v>
      </c>
      <c r="P168" s="8"/>
    </row>
    <row r="169" spans="1:16" s="3" customFormat="1" ht="11.25">
      <c r="A169" s="124"/>
      <c r="B169" s="121"/>
      <c r="C169" s="194"/>
      <c r="D169" s="120"/>
      <c r="E169" s="124"/>
      <c r="F169" s="126"/>
      <c r="G169" s="151"/>
      <c r="H169" s="246"/>
      <c r="I169" s="293"/>
      <c r="J169" s="157">
        <v>4219</v>
      </c>
      <c r="K169" s="91">
        <v>3260.8</v>
      </c>
      <c r="L169" s="151" t="s">
        <v>152</v>
      </c>
      <c r="M169" s="91" t="s">
        <v>152</v>
      </c>
      <c r="N169" s="126" t="s">
        <v>152</v>
      </c>
      <c r="O169" s="91" t="s">
        <v>152</v>
      </c>
      <c r="P169" s="8"/>
    </row>
    <row r="170" spans="1:16" s="3" customFormat="1" ht="11.25">
      <c r="A170" s="124"/>
      <c r="B170" s="121"/>
      <c r="C170" s="194"/>
      <c r="D170" s="120"/>
      <c r="E170" s="124"/>
      <c r="F170" s="126"/>
      <c r="G170" s="151"/>
      <c r="H170" s="246"/>
      <c r="I170" s="293"/>
      <c r="J170" s="157" t="s">
        <v>161</v>
      </c>
      <c r="K170" s="91">
        <v>31.12</v>
      </c>
      <c r="L170" s="151" t="s">
        <v>30</v>
      </c>
      <c r="M170" s="91" t="s">
        <v>30</v>
      </c>
      <c r="N170" s="126" t="s">
        <v>30</v>
      </c>
      <c r="O170" s="91" t="s">
        <v>30</v>
      </c>
      <c r="P170" s="8"/>
    </row>
    <row r="171" spans="1:16" s="3" customFormat="1" ht="11.25">
      <c r="A171" s="124"/>
      <c r="B171" s="121"/>
      <c r="C171" s="194"/>
      <c r="D171" s="120"/>
      <c r="E171" s="124"/>
      <c r="F171" s="126"/>
      <c r="G171" s="151"/>
      <c r="H171" s="246"/>
      <c r="I171" s="293"/>
      <c r="J171" s="157">
        <v>4309</v>
      </c>
      <c r="K171" s="91">
        <v>2522.11</v>
      </c>
      <c r="L171" s="151" t="s">
        <v>152</v>
      </c>
      <c r="M171" s="91" t="s">
        <v>152</v>
      </c>
      <c r="N171" s="126" t="s">
        <v>152</v>
      </c>
      <c r="O171" s="91" t="s">
        <v>152</v>
      </c>
      <c r="P171" s="8"/>
    </row>
    <row r="172" spans="1:16" s="3" customFormat="1" ht="11.25">
      <c r="A172" s="124"/>
      <c r="B172" s="121"/>
      <c r="C172" s="194"/>
      <c r="D172" s="120"/>
      <c r="E172" s="124"/>
      <c r="F172" s="126"/>
      <c r="G172" s="151"/>
      <c r="H172" s="246"/>
      <c r="I172" s="293"/>
      <c r="J172" s="157" t="s">
        <v>163</v>
      </c>
      <c r="K172" s="91">
        <v>8.8</v>
      </c>
      <c r="L172" s="151" t="s">
        <v>30</v>
      </c>
      <c r="M172" s="91" t="s">
        <v>30</v>
      </c>
      <c r="N172" s="126" t="s">
        <v>30</v>
      </c>
      <c r="O172" s="91" t="s">
        <v>30</v>
      </c>
      <c r="P172" s="8"/>
    </row>
    <row r="173" spans="1:16" s="3" customFormat="1" ht="11.25">
      <c r="A173" s="124"/>
      <c r="B173" s="121"/>
      <c r="C173" s="194"/>
      <c r="D173" s="120"/>
      <c r="E173" s="124"/>
      <c r="F173" s="126"/>
      <c r="G173" s="151"/>
      <c r="H173" s="246"/>
      <c r="I173" s="293"/>
      <c r="J173" s="157">
        <v>4449</v>
      </c>
      <c r="K173" s="91">
        <v>50.28</v>
      </c>
      <c r="L173" s="151" t="s">
        <v>152</v>
      </c>
      <c r="M173" s="91" t="s">
        <v>152</v>
      </c>
      <c r="N173" s="126" t="s">
        <v>152</v>
      </c>
      <c r="O173" s="91" t="s">
        <v>152</v>
      </c>
      <c r="P173" s="8"/>
    </row>
    <row r="174" spans="1:16" s="3" customFormat="1" ht="11.25">
      <c r="A174" s="124"/>
      <c r="B174" s="121"/>
      <c r="C174" s="194"/>
      <c r="D174" s="120"/>
      <c r="E174" s="124"/>
      <c r="F174" s="126"/>
      <c r="G174" s="151"/>
      <c r="H174" s="246"/>
      <c r="I174" s="293"/>
      <c r="J174" s="293"/>
      <c r="K174" s="91"/>
      <c r="L174" s="151"/>
      <c r="M174" s="91"/>
      <c r="N174" s="126"/>
      <c r="O174" s="91"/>
      <c r="P174" s="8"/>
    </row>
    <row r="175" spans="1:16" s="3" customFormat="1" ht="11.25">
      <c r="A175" s="166"/>
      <c r="B175" s="115"/>
      <c r="C175" s="294"/>
      <c r="D175" s="145"/>
      <c r="E175" s="166"/>
      <c r="F175" s="118">
        <f>SUM(F151:F163)</f>
        <v>170387</v>
      </c>
      <c r="G175" s="117">
        <f>SUM(G151:G163)</f>
        <v>165795.11000000002</v>
      </c>
      <c r="H175" s="154" t="s">
        <v>153</v>
      </c>
      <c r="I175" s="206"/>
      <c r="J175" s="206"/>
      <c r="K175" s="117">
        <f>SUM(K152:K173)</f>
        <v>165795.11</v>
      </c>
      <c r="L175" s="168">
        <v>165795</v>
      </c>
      <c r="M175" s="117" t="s">
        <v>149</v>
      </c>
      <c r="N175" s="118">
        <v>0</v>
      </c>
      <c r="O175" s="117">
        <f>G175-L175</f>
        <v>0.11000000001513399</v>
      </c>
      <c r="P175" s="8"/>
    </row>
    <row r="176" spans="1:16" s="3" customFormat="1" ht="11.25">
      <c r="A176" s="124"/>
      <c r="B176" s="121"/>
      <c r="C176" s="194"/>
      <c r="D176" s="120"/>
      <c r="E176" s="124"/>
      <c r="F176" s="126"/>
      <c r="G176" s="151"/>
      <c r="H176" s="246"/>
      <c r="I176" s="293"/>
      <c r="J176" s="293"/>
      <c r="K176" s="91"/>
      <c r="L176" s="151"/>
      <c r="M176" s="91"/>
      <c r="N176" s="126"/>
      <c r="O176" s="91"/>
      <c r="P176" s="8"/>
    </row>
    <row r="177" spans="1:16" s="3" customFormat="1" ht="11.25">
      <c r="A177" s="124">
        <v>12</v>
      </c>
      <c r="B177" s="121" t="s">
        <v>61</v>
      </c>
      <c r="C177" s="194">
        <v>85415</v>
      </c>
      <c r="D177" s="120" t="s">
        <v>68</v>
      </c>
      <c r="E177" s="124"/>
      <c r="F177" s="91"/>
      <c r="G177" s="91"/>
      <c r="H177" s="102"/>
      <c r="I177" s="102"/>
      <c r="J177" s="121"/>
      <c r="K177" s="91"/>
      <c r="L177" s="151"/>
      <c r="M177" s="91"/>
      <c r="N177" s="126"/>
      <c r="O177" s="91"/>
      <c r="P177" s="8"/>
    </row>
    <row r="178" spans="1:16" s="3" customFormat="1" ht="11.25">
      <c r="A178" s="124"/>
      <c r="B178" s="121"/>
      <c r="C178" s="194"/>
      <c r="D178" s="145" t="s">
        <v>107</v>
      </c>
      <c r="E178" s="124">
        <v>2030</v>
      </c>
      <c r="F178" s="91">
        <v>111351</v>
      </c>
      <c r="G178" s="91">
        <v>111351</v>
      </c>
      <c r="H178" s="102">
        <f>G178/F178*100</f>
        <v>100</v>
      </c>
      <c r="I178" s="102"/>
      <c r="J178" s="121" t="s">
        <v>104</v>
      </c>
      <c r="K178" s="91">
        <v>125171</v>
      </c>
      <c r="L178" s="151">
        <v>111351</v>
      </c>
      <c r="M178" s="91" t="s">
        <v>30</v>
      </c>
      <c r="N178" s="126">
        <v>13820</v>
      </c>
      <c r="O178" s="91" t="s">
        <v>30</v>
      </c>
      <c r="P178" s="8"/>
    </row>
    <row r="179" spans="1:16" s="3" customFormat="1" ht="11.25">
      <c r="A179" s="124"/>
      <c r="B179" s="121"/>
      <c r="C179" s="194"/>
      <c r="D179" s="205" t="s">
        <v>125</v>
      </c>
      <c r="E179" s="124">
        <v>2030</v>
      </c>
      <c r="F179" s="91">
        <v>35864</v>
      </c>
      <c r="G179" s="91">
        <v>35864</v>
      </c>
      <c r="H179" s="102">
        <f>G179/F179*100</f>
        <v>100</v>
      </c>
      <c r="I179" s="102"/>
      <c r="J179" s="121" t="s">
        <v>126</v>
      </c>
      <c r="K179" s="91">
        <v>26050.2</v>
      </c>
      <c r="L179" s="151">
        <v>24451.2</v>
      </c>
      <c r="M179" s="91" t="s">
        <v>30</v>
      </c>
      <c r="N179" s="126">
        <v>1599</v>
      </c>
      <c r="O179" s="91" t="s">
        <v>30</v>
      </c>
      <c r="P179" s="8"/>
    </row>
    <row r="180" spans="1:16" s="3" customFormat="1" ht="11.25">
      <c r="A180" s="124"/>
      <c r="B180" s="121"/>
      <c r="C180" s="194"/>
      <c r="D180" s="207" t="s">
        <v>124</v>
      </c>
      <c r="E180" s="124"/>
      <c r="F180" s="91"/>
      <c r="G180" s="91"/>
      <c r="H180" s="102"/>
      <c r="I180" s="102"/>
      <c r="J180" s="121"/>
      <c r="K180" s="91"/>
      <c r="L180" s="151"/>
      <c r="M180" s="91"/>
      <c r="N180" s="126"/>
      <c r="O180" s="91"/>
      <c r="P180" s="8"/>
    </row>
    <row r="181" spans="1:16" s="3" customFormat="1" ht="11.25">
      <c r="A181" s="124"/>
      <c r="B181" s="121"/>
      <c r="C181" s="194"/>
      <c r="D181" s="120"/>
      <c r="E181" s="124"/>
      <c r="F181" s="91"/>
      <c r="G181" s="91"/>
      <c r="H181" s="102"/>
      <c r="I181" s="102"/>
      <c r="J181" s="121"/>
      <c r="K181" s="91"/>
      <c r="L181" s="151"/>
      <c r="M181" s="91"/>
      <c r="N181" s="126"/>
      <c r="O181" s="91"/>
      <c r="P181" s="8"/>
    </row>
    <row r="182" spans="1:16" s="3" customFormat="1" ht="11.25">
      <c r="A182" s="166"/>
      <c r="B182" s="115"/>
      <c r="C182" s="166"/>
      <c r="D182" s="145"/>
      <c r="E182" s="166"/>
      <c r="F182" s="117">
        <f>SUM(F178:F181)</f>
        <v>147215</v>
      </c>
      <c r="G182" s="117">
        <f>SUM(G178:G181)</f>
        <v>147215</v>
      </c>
      <c r="H182" s="279" t="s">
        <v>28</v>
      </c>
      <c r="I182" s="280"/>
      <c r="J182" s="115"/>
      <c r="K182" s="117">
        <f>SUM(K178:K181)</f>
        <v>151221.2</v>
      </c>
      <c r="L182" s="117">
        <f>SUM(L178:L181)</f>
        <v>135802.2</v>
      </c>
      <c r="M182" s="117">
        <f>SUM(M178:M181)</f>
        <v>0</v>
      </c>
      <c r="N182" s="117">
        <f>SUM(N178:N181)</f>
        <v>15419</v>
      </c>
      <c r="O182" s="117">
        <f>G182-L182</f>
        <v>11412.799999999988</v>
      </c>
      <c r="P182" s="8"/>
    </row>
    <row r="183" spans="1:16" s="3" customFormat="1" ht="11.25">
      <c r="A183" s="148"/>
      <c r="B183" s="121"/>
      <c r="C183" s="194"/>
      <c r="D183" s="120"/>
      <c r="E183" s="148"/>
      <c r="F183" s="151"/>
      <c r="G183" s="151"/>
      <c r="H183" s="245"/>
      <c r="I183" s="195"/>
      <c r="J183" s="121"/>
      <c r="K183" s="91"/>
      <c r="L183" s="151"/>
      <c r="M183" s="151"/>
      <c r="N183" s="151"/>
      <c r="O183" s="91"/>
      <c r="P183" s="8"/>
    </row>
    <row r="184" spans="1:16" s="3" customFormat="1" ht="11.25">
      <c r="A184" s="148">
        <v>13</v>
      </c>
      <c r="B184" s="121" t="s">
        <v>165</v>
      </c>
      <c r="C184" s="194">
        <v>92109</v>
      </c>
      <c r="D184" s="120" t="s">
        <v>166</v>
      </c>
      <c r="E184" s="148">
        <v>6260</v>
      </c>
      <c r="F184" s="151">
        <v>20000</v>
      </c>
      <c r="G184" s="151">
        <v>20000</v>
      </c>
      <c r="H184" s="102">
        <f>G184/F184*100</f>
        <v>100</v>
      </c>
      <c r="I184" s="246"/>
      <c r="J184" s="121"/>
      <c r="K184" s="91"/>
      <c r="L184" s="151"/>
      <c r="M184" s="151"/>
      <c r="N184" s="151"/>
      <c r="O184" s="91"/>
      <c r="P184" s="8"/>
    </row>
    <row r="185" spans="1:16" s="3" customFormat="1" ht="11.25">
      <c r="A185" s="148"/>
      <c r="B185" s="121"/>
      <c r="C185" s="194"/>
      <c r="D185" s="120" t="s">
        <v>167</v>
      </c>
      <c r="E185" s="148"/>
      <c r="F185" s="151"/>
      <c r="G185" s="151"/>
      <c r="H185" s="245"/>
      <c r="I185" s="246"/>
      <c r="J185" s="121" t="s">
        <v>136</v>
      </c>
      <c r="K185" s="91">
        <v>64163.38</v>
      </c>
      <c r="L185" s="151" t="s">
        <v>30</v>
      </c>
      <c r="M185" s="151" t="s">
        <v>30</v>
      </c>
      <c r="N185" s="151" t="s">
        <v>30</v>
      </c>
      <c r="O185" s="91" t="s">
        <v>30</v>
      </c>
      <c r="P185" s="8"/>
    </row>
    <row r="186" spans="1:16" s="3" customFormat="1" ht="11.25">
      <c r="A186" s="148"/>
      <c r="B186" s="121"/>
      <c r="C186" s="194"/>
      <c r="D186" s="120" t="s">
        <v>168</v>
      </c>
      <c r="E186" s="148"/>
      <c r="F186" s="151"/>
      <c r="G186" s="151"/>
      <c r="H186" s="245"/>
      <c r="I186" s="246"/>
      <c r="J186" s="121"/>
      <c r="K186" s="91"/>
      <c r="L186" s="151"/>
      <c r="M186" s="151"/>
      <c r="N186" s="151"/>
      <c r="O186" s="91"/>
      <c r="P186" s="8"/>
    </row>
    <row r="187" spans="1:16" s="3" customFormat="1" ht="11.25">
      <c r="A187" s="166"/>
      <c r="B187" s="115"/>
      <c r="C187" s="166"/>
      <c r="D187" s="145"/>
      <c r="E187" s="166"/>
      <c r="F187" s="117"/>
      <c r="G187" s="117"/>
      <c r="H187" s="279" t="s">
        <v>28</v>
      </c>
      <c r="I187" s="280"/>
      <c r="J187" s="115"/>
      <c r="K187" s="117">
        <f>SUM(K183:K186)</f>
        <v>64163.38</v>
      </c>
      <c r="L187" s="117">
        <v>20000</v>
      </c>
      <c r="M187" s="117">
        <f>SUM(M183:M186)</f>
        <v>0</v>
      </c>
      <c r="N187" s="117">
        <v>44163</v>
      </c>
      <c r="O187" s="117">
        <f>G184-L187</f>
        <v>0</v>
      </c>
      <c r="P187" s="8"/>
    </row>
    <row r="188" spans="1:16" s="3" customFormat="1" ht="11.25">
      <c r="A188" s="148"/>
      <c r="B188" s="121"/>
      <c r="C188" s="194"/>
      <c r="D188" s="120"/>
      <c r="E188" s="148"/>
      <c r="F188" s="151"/>
      <c r="G188" s="151"/>
      <c r="H188" s="245"/>
      <c r="I188" s="246"/>
      <c r="J188" s="121"/>
      <c r="K188" s="91"/>
      <c r="L188" s="151"/>
      <c r="M188" s="151"/>
      <c r="N188" s="151"/>
      <c r="O188" s="91"/>
      <c r="P188" s="8"/>
    </row>
    <row r="189" spans="1:16" s="3" customFormat="1" ht="11.25">
      <c r="A189" s="148">
        <v>14</v>
      </c>
      <c r="B189" s="121" t="s">
        <v>169</v>
      </c>
      <c r="C189" s="194">
        <v>92695</v>
      </c>
      <c r="D189" s="120" t="s">
        <v>76</v>
      </c>
      <c r="E189" s="148">
        <v>2440</v>
      </c>
      <c r="F189" s="151">
        <v>35700</v>
      </c>
      <c r="G189" s="151">
        <v>35700</v>
      </c>
      <c r="H189" s="102">
        <f>G189/F189*100</f>
        <v>100</v>
      </c>
      <c r="I189" s="246"/>
      <c r="J189" s="121"/>
      <c r="K189" s="91"/>
      <c r="L189" s="151"/>
      <c r="M189" s="151"/>
      <c r="N189" s="151"/>
      <c r="O189" s="91"/>
      <c r="P189" s="8"/>
    </row>
    <row r="190" spans="1:16" s="3" customFormat="1" ht="11.25">
      <c r="A190" s="148"/>
      <c r="B190" s="121"/>
      <c r="C190" s="194"/>
      <c r="D190" s="120" t="s">
        <v>170</v>
      </c>
      <c r="E190" s="148"/>
      <c r="F190" s="151"/>
      <c r="G190" s="151"/>
      <c r="H190" s="245"/>
      <c r="I190" s="246"/>
      <c r="J190" s="121" t="s">
        <v>78</v>
      </c>
      <c r="K190" s="91">
        <v>23519.99</v>
      </c>
      <c r="L190" s="151" t="s">
        <v>30</v>
      </c>
      <c r="M190" s="151" t="s">
        <v>30</v>
      </c>
      <c r="N190" s="151" t="s">
        <v>30</v>
      </c>
      <c r="O190" s="91" t="s">
        <v>30</v>
      </c>
      <c r="P190" s="8"/>
    </row>
    <row r="191" spans="1:16" s="3" customFormat="1" ht="11.25">
      <c r="A191" s="148"/>
      <c r="B191" s="121"/>
      <c r="C191" s="194"/>
      <c r="D191" s="120" t="s">
        <v>171</v>
      </c>
      <c r="E191" s="148"/>
      <c r="F191" s="151"/>
      <c r="G191" s="151"/>
      <c r="H191" s="245"/>
      <c r="I191" s="246"/>
      <c r="J191" s="121" t="s">
        <v>81</v>
      </c>
      <c r="K191" s="91">
        <v>1379.7</v>
      </c>
      <c r="L191" s="151" t="s">
        <v>30</v>
      </c>
      <c r="M191" s="151" t="s">
        <v>30</v>
      </c>
      <c r="N191" s="151" t="s">
        <v>30</v>
      </c>
      <c r="O191" s="91" t="s">
        <v>30</v>
      </c>
      <c r="P191" s="8"/>
    </row>
    <row r="192" spans="1:16" s="3" customFormat="1" ht="11.25">
      <c r="A192" s="148"/>
      <c r="B192" s="121"/>
      <c r="C192" s="194"/>
      <c r="D192" s="120" t="s">
        <v>172</v>
      </c>
      <c r="E192" s="148"/>
      <c r="F192" s="151"/>
      <c r="G192" s="151"/>
      <c r="H192" s="245"/>
      <c r="I192" s="246"/>
      <c r="J192" s="121" t="s">
        <v>79</v>
      </c>
      <c r="K192" s="91">
        <v>4740.12</v>
      </c>
      <c r="L192" s="151" t="s">
        <v>30</v>
      </c>
      <c r="M192" s="151" t="s">
        <v>30</v>
      </c>
      <c r="N192" s="151" t="s">
        <v>30</v>
      </c>
      <c r="O192" s="91" t="s">
        <v>30</v>
      </c>
      <c r="P192" s="8"/>
    </row>
    <row r="193" spans="1:16" s="3" customFormat="1" ht="11.25">
      <c r="A193" s="148"/>
      <c r="B193" s="121"/>
      <c r="C193" s="194"/>
      <c r="D193" s="120"/>
      <c r="E193" s="148"/>
      <c r="F193" s="151"/>
      <c r="G193" s="151"/>
      <c r="H193" s="245"/>
      <c r="I193" s="246"/>
      <c r="J193" s="121" t="s">
        <v>173</v>
      </c>
      <c r="K193" s="91">
        <v>3904</v>
      </c>
      <c r="L193" s="151" t="s">
        <v>30</v>
      </c>
      <c r="M193" s="151" t="s">
        <v>30</v>
      </c>
      <c r="N193" s="151" t="s">
        <v>30</v>
      </c>
      <c r="O193" s="91" t="s">
        <v>30</v>
      </c>
      <c r="P193" s="8"/>
    </row>
    <row r="194" spans="1:16" s="3" customFormat="1" ht="11.25">
      <c r="A194" s="166"/>
      <c r="B194" s="115"/>
      <c r="C194" s="166"/>
      <c r="D194" s="145"/>
      <c r="E194" s="166"/>
      <c r="F194" s="117"/>
      <c r="G194" s="117"/>
      <c r="H194" s="279" t="s">
        <v>28</v>
      </c>
      <c r="I194" s="280"/>
      <c r="J194" s="115"/>
      <c r="K194" s="117">
        <f>SUM(K190:K193)</f>
        <v>33543.81</v>
      </c>
      <c r="L194" s="117">
        <v>33543.81</v>
      </c>
      <c r="M194" s="117">
        <f>SUM(M190:M193)</f>
        <v>0</v>
      </c>
      <c r="N194" s="117">
        <v>0</v>
      </c>
      <c r="O194" s="117">
        <f>G189-L194</f>
        <v>2156.1900000000023</v>
      </c>
      <c r="P194" s="8"/>
    </row>
    <row r="195" spans="1:15" s="4" customFormat="1" ht="12.75" customHeight="1">
      <c r="A195" s="242" t="s">
        <v>60</v>
      </c>
      <c r="B195" s="243"/>
      <c r="C195" s="243"/>
      <c r="D195" s="244"/>
      <c r="E195" s="208" t="s">
        <v>30</v>
      </c>
      <c r="F195" s="170">
        <f>SUM(+F189+F184+F182+F175+F142+F136+F111+F106+F99+F94+F90+F85+F80+F75)</f>
        <v>2189021</v>
      </c>
      <c r="G195" s="170">
        <f>SUM(+G189+G184+G182+G175+G142+G136+G111+G106+G99+G94+G90+G85+G80+G75)</f>
        <v>1633180.77</v>
      </c>
      <c r="H195" s="209">
        <f>G195/F195*100</f>
        <v>74.607816462245</v>
      </c>
      <c r="I195" s="171"/>
      <c r="J195" s="115"/>
      <c r="K195" s="170">
        <f>SUM(K194+K187+K182+K175+K149+K140+K134+K109+K104+K97+K92+K88+K83+K78)</f>
        <v>4266536.4</v>
      </c>
      <c r="L195" s="170">
        <f>SUM(L194+L187+L182+L175+L149+L140+L134+L109+L104+L97+L92+L88+L83+L78)</f>
        <v>1584422.7399999998</v>
      </c>
      <c r="M195" s="170"/>
      <c r="N195" s="170">
        <f>SUM(N194+N187+N182+N175+N149+N140+N134+N109+N104+N97+N92+N88+N83+N78)</f>
        <v>2682113.4</v>
      </c>
      <c r="O195" s="170">
        <f>SUM(O194+O187+O182+O175+O149+O140+O134+O109+O104+O97+O92+O88+O83+O78)</f>
        <v>48758.17000000002</v>
      </c>
    </row>
    <row r="196" spans="1:16" s="4" customFormat="1" ht="12.75" customHeight="1">
      <c r="A196" s="264" t="s">
        <v>33</v>
      </c>
      <c r="B196" s="265"/>
      <c r="C196" s="265"/>
      <c r="D196" s="266"/>
      <c r="E196" s="210"/>
      <c r="F196" s="211">
        <v>0</v>
      </c>
      <c r="G196" s="212">
        <v>0</v>
      </c>
      <c r="H196" s="213">
        <v>0</v>
      </c>
      <c r="I196" s="212">
        <v>0</v>
      </c>
      <c r="J196" s="214"/>
      <c r="K196" s="212">
        <v>0</v>
      </c>
      <c r="L196" s="215">
        <v>0</v>
      </c>
      <c r="M196" s="212">
        <v>0</v>
      </c>
      <c r="N196" s="211">
        <v>0</v>
      </c>
      <c r="O196" s="216">
        <v>0</v>
      </c>
      <c r="P196" s="21"/>
    </row>
    <row r="197" spans="1:16" s="3" customFormat="1" ht="15.75" customHeight="1">
      <c r="A197" s="274" t="s">
        <v>32</v>
      </c>
      <c r="B197" s="275"/>
      <c r="C197" s="275"/>
      <c r="D197" s="275"/>
      <c r="E197" s="276"/>
      <c r="F197" s="217">
        <f>F195+F72</f>
        <v>7315867</v>
      </c>
      <c r="G197" s="217">
        <v>6760026</v>
      </c>
      <c r="H197" s="213">
        <f>G197/F197*100</f>
        <v>92.40225389553966</v>
      </c>
      <c r="I197" s="217">
        <f aca="true" t="shared" si="0" ref="I197:O197">I195+I72</f>
        <v>0</v>
      </c>
      <c r="J197" s="217">
        <f t="shared" si="0"/>
        <v>0</v>
      </c>
      <c r="K197" s="217">
        <f t="shared" si="0"/>
        <v>9420039.4</v>
      </c>
      <c r="L197" s="217">
        <f t="shared" si="0"/>
        <v>6707634.74</v>
      </c>
      <c r="M197" s="217">
        <f t="shared" si="0"/>
        <v>0</v>
      </c>
      <c r="N197" s="217">
        <v>2712404</v>
      </c>
      <c r="O197" s="217">
        <f t="shared" si="0"/>
        <v>52391.17000000002</v>
      </c>
      <c r="P197" s="9"/>
    </row>
    <row r="198" spans="1:15" s="3" customFormat="1" ht="11.25">
      <c r="A198" s="1"/>
      <c r="B198" s="131" t="s">
        <v>108</v>
      </c>
      <c r="C198" s="1"/>
      <c r="E198" s="1"/>
      <c r="F198" s="71"/>
      <c r="G198" s="71"/>
      <c r="H198" s="132"/>
      <c r="I198" s="71"/>
      <c r="J198" s="2"/>
      <c r="K198" s="71"/>
      <c r="L198" s="133"/>
      <c r="M198" s="71"/>
      <c r="N198" s="71"/>
      <c r="O198" s="71"/>
    </row>
    <row r="199" spans="2:15" ht="11.25">
      <c r="B199" s="2"/>
      <c r="C199" s="1"/>
      <c r="D199" s="3"/>
      <c r="E199" s="1"/>
      <c r="G199" s="19"/>
      <c r="H199" s="33"/>
      <c r="J199" s="34"/>
      <c r="K199" s="11"/>
      <c r="L199" s="35"/>
      <c r="M199" s="11"/>
      <c r="N199" s="11"/>
      <c r="O199" s="11"/>
    </row>
    <row r="200" spans="1:15" ht="14.25" customHeight="1">
      <c r="A200" s="277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</row>
    <row r="201" spans="1:15" ht="14.25" customHeight="1">
      <c r="A201" s="278"/>
      <c r="B201" s="278"/>
      <c r="C201" s="278"/>
      <c r="D201" s="3"/>
      <c r="E201" s="1"/>
      <c r="G201" s="20"/>
      <c r="H201" s="33"/>
      <c r="J201" s="34"/>
      <c r="K201" s="11"/>
      <c r="L201" s="36"/>
      <c r="M201" s="11"/>
      <c r="N201" s="11"/>
      <c r="O201" s="11"/>
    </row>
    <row r="202" spans="1:15" s="3" customFormat="1" ht="11.25">
      <c r="A202" s="1"/>
      <c r="B202" s="2"/>
      <c r="E202" s="1"/>
      <c r="F202" s="273"/>
      <c r="G202" s="273"/>
      <c r="H202" s="273"/>
      <c r="I202" s="11"/>
      <c r="J202" s="34"/>
      <c r="K202" s="11"/>
      <c r="L202" s="36"/>
      <c r="M202" s="11"/>
      <c r="N202" s="11"/>
      <c r="O202" s="11"/>
    </row>
    <row r="203" spans="4:12" ht="15.75">
      <c r="D203" s="10"/>
      <c r="L203" s="37"/>
    </row>
    <row r="204" spans="2:15" ht="11.25">
      <c r="B204" s="2"/>
      <c r="C204" s="1"/>
      <c r="D204" s="3"/>
      <c r="E204" s="1"/>
      <c r="G204" s="19"/>
      <c r="H204" s="33"/>
      <c r="J204" s="34"/>
      <c r="K204" s="11"/>
      <c r="L204" s="35"/>
      <c r="M204" s="11"/>
      <c r="N204" s="11"/>
      <c r="O204" s="11"/>
    </row>
    <row r="205" spans="2:15" ht="11.25">
      <c r="B205" s="2"/>
      <c r="C205" s="1"/>
      <c r="D205" s="3"/>
      <c r="E205" s="1"/>
      <c r="G205" s="19"/>
      <c r="H205" s="33"/>
      <c r="J205" s="34"/>
      <c r="K205" s="11"/>
      <c r="L205" s="35"/>
      <c r="M205" s="11"/>
      <c r="N205" s="11"/>
      <c r="O205" s="11"/>
    </row>
    <row r="206" spans="3:12" ht="11.25">
      <c r="C206" s="7"/>
      <c r="G206" s="20"/>
      <c r="L206" s="37"/>
    </row>
  </sheetData>
  <mergeCells count="31">
    <mergeCell ref="A196:D196"/>
    <mergeCell ref="A195:D195"/>
    <mergeCell ref="H104:I104"/>
    <mergeCell ref="H182:I182"/>
    <mergeCell ref="H109:I109"/>
    <mergeCell ref="H187:I187"/>
    <mergeCell ref="H194:I194"/>
    <mergeCell ref="F202:H202"/>
    <mergeCell ref="A197:E197"/>
    <mergeCell ref="A200:O200"/>
    <mergeCell ref="A201:C201"/>
    <mergeCell ref="L6:N6"/>
    <mergeCell ref="C6:D6"/>
    <mergeCell ref="E6:I6"/>
    <mergeCell ref="J6:K6"/>
    <mergeCell ref="H19:I19"/>
    <mergeCell ref="A13:D13"/>
    <mergeCell ref="A73:D73"/>
    <mergeCell ref="H52:I52"/>
    <mergeCell ref="H59:I59"/>
    <mergeCell ref="H65:I65"/>
    <mergeCell ref="H30:I30"/>
    <mergeCell ref="H71:I71"/>
    <mergeCell ref="A72:D72"/>
    <mergeCell ref="H24:I24"/>
    <mergeCell ref="H40:I40"/>
    <mergeCell ref="H92:I92"/>
    <mergeCell ref="H88:I88"/>
    <mergeCell ref="H97:I97"/>
    <mergeCell ref="H78:I78"/>
    <mergeCell ref="H83:I83"/>
  </mergeCells>
  <printOptions horizontalCentered="1"/>
  <pageMargins left="0" right="0" top="1.1811023622047245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Lubicz</cp:lastModifiedBy>
  <cp:lastPrinted>2010-03-15T07:34:52Z</cp:lastPrinted>
  <dcterms:created xsi:type="dcterms:W3CDTF">1997-02-26T13:46:56Z</dcterms:created>
  <dcterms:modified xsi:type="dcterms:W3CDTF">2010-03-15T08:37:51Z</dcterms:modified>
  <cp:category/>
  <cp:version/>
  <cp:contentType/>
  <cp:contentStatus/>
</cp:coreProperties>
</file>